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BMW • Onibus • Palio 17 • Triton • Frontier • Kombi e Outros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09/09/2020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=HYPERLINK("https://www.leilaoonline.com.br/lote/detalhe/59603", "001")</f>
      </c>
      <c r="B11" s="4" t="s">
        <f>=HYPERLINK("https://www.leilaoonline.com.br/lote/detalhe/59603", "MMC/L200 TRITON GL D; 2016/2017; PRATA; DIESEL - FROTA 888 - FUNCIONANDO")</f>
      </c>
      <c r="C11" s="4" t="inlineStr">
        <is>
          <t>Não vendido</t>
        </is>
      </c>
      <c r="D11" s="4" t="inlineStr">
        <is>
          <t>60</t>
        </is>
      </c>
      <c r="E11" s="5" t="inlineStr">
        <is>
          <t>50.500,00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=HYPERLINK("https://www.leilaoonline.com.br/lote/detalhe/59608", "002")</f>
      </c>
      <c r="B12" s="4" t="s">
        <f>=HYPERLINK("https://www.leilaoonline.com.br/lote/detalhe/59608", " FIAT; PALIO WEEKEND ATTRATIVE 2016/2017 PRATA ALCO./GASOL. FROTA 788")</f>
      </c>
      <c r="C12" s="4" t="inlineStr">
        <is>
          <t>Não vendido</t>
        </is>
      </c>
      <c r="D12" s="4" t="inlineStr">
        <is>
          <t>33</t>
        </is>
      </c>
      <c r="E12" s="5" t="inlineStr">
        <is>
          <t>21.250,00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=HYPERLINK("https://www.leilaoonline.com.br/lote/detalhe/59601", "004")</f>
      </c>
      <c r="B13" s="4" t="s">
        <f>=HYPERLINK("https://www.leilaoonline.com.br/lote/detalhe/59601", "veja o vídeo!!! ÔNIBUS, VW INDUSCAR APACHE, 2008/2008, BRANCO; DIESEL - FROTA 103 - FUNCIONANDO")</f>
      </c>
      <c r="C13" s="4" t="inlineStr">
        <is>
          <t>Não vendido</t>
        </is>
      </c>
      <c r="D13" s="4" t="inlineStr">
        <is>
          <t>22</t>
        </is>
      </c>
      <c r="E13" s="5" t="inlineStr">
        <is>
          <t>37.750,00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=HYPERLINK("https://www.leilaoonline.com.br/lote/detalhe/59604", "005")</f>
      </c>
      <c r="B14" s="4" t="s">
        <f>=HYPERLINK("https://www.leilaoonline.com.br/lote/detalhe/59604", "FIAT/WEEKEND ATRACTIVE; 2016/2016, PRATA, ALCO./GASOL., FROTA 707 - FUNCIONANDO")</f>
      </c>
      <c r="C14" s="4" t="inlineStr">
        <is>
          <t>Não vendido</t>
        </is>
      </c>
      <c r="D14" s="4" t="inlineStr">
        <is>
          <t>24</t>
        </is>
      </c>
      <c r="E14" s="5" t="inlineStr">
        <is>
          <t>19.000,00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=HYPERLINK("https://www.leilaoonline.com.br/lote/detalhe/60357", "008")</f>
      </c>
      <c r="B15" s="4" t="s">
        <f>=HYPERLINK("https://www.leilaoonline.com.br/lote/detalhe/60357", "FORD; RANGER XLT 12P; 2009/2009; PRETA; DIESEL - FUNCIONANDO")</f>
      </c>
      <c r="C15" s="4" t="inlineStr">
        <is>
          <t>Não vendido</t>
        </is>
      </c>
      <c r="D15" s="4" t="inlineStr">
        <is>
          <t>97</t>
        </is>
      </c>
      <c r="E15" s="5" t="inlineStr">
        <is>
          <t>28.250,00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=HYPERLINK("https://www.leilaoonline.com.br/lote/detalhe/59599", "009")</f>
      </c>
      <c r="B16" s="4" t="s">
        <f>=HYPERLINK("https://www.leilaoonline.com.br/lote/detalhe/59599", " FIAT; PALIO WEEKEND ADVENTURE 2014/2015 PRATA ALCO./GASOL. FROTA 150 - FUNCIONANDO")</f>
      </c>
      <c r="C16" s="4" t="inlineStr">
        <is>
          <t>Vendido</t>
        </is>
      </c>
      <c r="D16" s="4" t="inlineStr">
        <is>
          <t>54</t>
        </is>
      </c>
      <c r="E16" s="5" t="inlineStr">
        <is>
          <t>24.300,00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=HYPERLINK("https://www.leilaoonline.com.br/lote/detalhe/60110", "010")</f>
      </c>
      <c r="B17" s="4" t="s">
        <f>=HYPERLINK("https://www.leilaoonline.com.br/lote/detalhe/60110", "I BMW; X5 4.8 FE81; 2007/2007; PRETA; GASOLINA; FUNCIONANDO; FUNCIONANDO - IPVA 2020 PAGO")</f>
      </c>
      <c r="C17" s="4" t="inlineStr">
        <is>
          <t>Não vendido</t>
        </is>
      </c>
      <c r="D17" s="4" t="inlineStr">
        <is>
          <t>66</t>
        </is>
      </c>
      <c r="E17" s="5" t="inlineStr">
        <is>
          <t>31.250,00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=HYPERLINK("https://www.leilaoonline.com.br/lote/detalhe/60108", "010")</f>
      </c>
      <c r="B18" s="4" t="s">
        <f>=HYPERLINK("https://www.leilaoonline.com.br/lote/detalhe/60108", " FIAT; PALIO WEEKEND ATTRATIVE 2016/2017 PRATA ALCO./GASOL. FROTA 118")</f>
      </c>
      <c r="C18" s="4" t="inlineStr">
        <is>
          <t>Não vendido</t>
        </is>
      </c>
      <c r="D18" s="4" t="inlineStr">
        <is>
          <t>3</t>
        </is>
      </c>
      <c r="E18" s="5" t="inlineStr">
        <is>
          <t>19.250,00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=HYPERLINK("https://www.leilaoonline.com.br/lote/detalhe/59602", "011")</f>
      </c>
      <c r="B19" s="4" t="s">
        <f>=HYPERLINK("https://www.leilaoonline.com.br/lote/detalhe/59602", " FIAT; PALIO WEEKEND ATTRATIVE 2016/2017 PRATA ALCO./GASOL. FROTA 807")</f>
      </c>
      <c r="C19" s="4" t="inlineStr">
        <is>
          <t>Não vendido</t>
        </is>
      </c>
      <c r="D19" s="4" t="inlineStr">
        <is>
          <t>5</t>
        </is>
      </c>
      <c r="E19" s="5" t="inlineStr">
        <is>
          <t>19.050,00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=HYPERLINK("https://www.leilaoonline.com.br/lote/detalhe/59606", "012")</f>
      </c>
      <c r="B20" s="4" t="s">
        <f>=HYPERLINK("https://www.leilaoonline.com.br/lote/detalhe/59606", "veja o video! VW/ÔNIBUS ECOSS U; 2006/2006; BRANCA; DIESEL - FROTA 028 - FUNCIONANDO")</f>
      </c>
      <c r="C20" s="4" t="inlineStr">
        <is>
          <t>Não vendido</t>
        </is>
      </c>
      <c r="D20" s="4" t="inlineStr">
        <is>
          <t>21</t>
        </is>
      </c>
      <c r="E20" s="5" t="inlineStr">
        <is>
          <t>37.500,00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=HYPERLINK("https://www.leilaoonline.com.br/lote/detalhe/60107", "013")</f>
      </c>
      <c r="B21" s="4" t="s">
        <f>=HYPERLINK("https://www.leilaoonline.com.br/lote/detalhe/60107", " FIAT; PALIO WEEKEND ATTRATIVE 2016/2017 PRATA ALCO./GASOL. FROTA 068")</f>
      </c>
      <c r="C21" s="4" t="inlineStr">
        <is>
          <t>Não vendido</t>
        </is>
      </c>
      <c r="D21" s="4" t="inlineStr">
        <is>
          <t>5</t>
        </is>
      </c>
      <c r="E21" s="5" t="inlineStr">
        <is>
          <t>18.950,00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=HYPERLINK("https://www.leilaoonline.com.br/lote/detalhe/59595", "015")</f>
      </c>
      <c r="B22" s="4" t="s">
        <f>=HYPERLINK("https://www.leilaoonline.com.br/lote/detalhe/59595", " FIAT; PALIO WEEKEND ADVENTURE 2016/2016 PRATA ALCO./GASOL. FROTA 153")</f>
      </c>
      <c r="C22" s="4" t="inlineStr">
        <is>
          <t>Vendido</t>
        </is>
      </c>
      <c r="D22" s="4" t="inlineStr">
        <is>
          <t>22</t>
        </is>
      </c>
      <c r="E22" s="5" t="inlineStr">
        <is>
          <t>24.250,00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=HYPERLINK("https://www.leilaoonline.com.br/lote/detalhe/59607", "022")</f>
      </c>
      <c r="B23" s="4" t="s">
        <f>=HYPERLINK("https://www.leilaoonline.com.br/lote/detalhe/59607", "VW/KOMBI; 2011/2012; BRANCA; ALCO./GASOL.- FROTA 957 - FUNCIONANDO")</f>
      </c>
      <c r="C23" s="4" t="inlineStr">
        <is>
          <t>Não vendido</t>
        </is>
      </c>
      <c r="D23" s="4" t="inlineStr">
        <is>
          <t>34</t>
        </is>
      </c>
      <c r="E23" s="5" t="inlineStr">
        <is>
          <t>21.500,00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=HYPERLINK("https://www.leilaoonline.com.br/lote/detalhe/59597", "023")</f>
      </c>
      <c r="B24" s="4" t="s">
        <f>=HYPERLINK("https://www.leilaoonline.com.br/lote/detalhe/59597", "veja o vídeo! VW/ÔNIBUS ECOSS U 2006/2006 BRANCA DIESEL FROTA 398 - FUNCIONANDO")</f>
      </c>
      <c r="C24" s="4" t="inlineStr">
        <is>
          <t>Não vendido</t>
        </is>
      </c>
      <c r="D24" s="4" t="inlineStr">
        <is>
          <t>2</t>
        </is>
      </c>
      <c r="E24" s="5" t="inlineStr">
        <is>
          <t>37.500,00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=HYPERLINK("https://www.leilaoonline.com.br/lote/detalhe/59609", "025")</f>
      </c>
      <c r="B25" s="4" t="s">
        <f>=HYPERLINK("https://www.leilaoonline.com.br/lote/detalhe/59609", " VW GOL 1.0 GIV 2011/2011 PRATA ALCO./GASOL. FROTA 169")</f>
      </c>
      <c r="C25" s="4" t="inlineStr">
        <is>
          <t>Não vendido</t>
        </is>
      </c>
      <c r="D25" s="4" t="inlineStr">
        <is>
          <t>13</t>
        </is>
      </c>
      <c r="E25" s="5" t="inlineStr">
        <is>
          <t>10.000,00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=HYPERLINK("https://www.leilaoonline.com.br/lote/detalhe/59598", "028")</f>
      </c>
      <c r="B26" s="4" t="s">
        <f>=HYPERLINK("https://www.leilaoonline.com.br/lote/detalhe/59598", " FORD TRANSIT 2010/2011 BRANCA DIESEL FROTA 071")</f>
      </c>
      <c r="C26" s="4" t="inlineStr">
        <is>
          <t>Não vendido</t>
        </is>
      </c>
      <c r="D26" s="4" t="inlineStr">
        <is>
          <t>41</t>
        </is>
      </c>
      <c r="E26" s="5" t="inlineStr">
        <is>
          <t>14.100,00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=HYPERLINK("https://www.leilaoonline.com.br/lote/detalhe/60106", "029")</f>
      </c>
      <c r="B27" s="4" t="s">
        <f>=HYPERLINK("https://www.leilaoonline.com.br/lote/detalhe/60106", "FORD; TRST, MODIFICAR TP, 2010/2011, BRANCA; DIESEL; FROTA 131")</f>
      </c>
      <c r="C27" s="4" t="inlineStr">
        <is>
          <t>Não vendido</t>
        </is>
      </c>
      <c r="D27" s="4" t="inlineStr">
        <is>
          <t>49</t>
        </is>
      </c>
      <c r="E27" s="5" t="inlineStr">
        <is>
          <t>12.050,00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=HYPERLINK("https://www.leilaoonline.com.br/lote/detalhe/60105", "030")</f>
      </c>
      <c r="B28" s="4" t="s">
        <f>=HYPERLINK("https://www.leilaoonline.com.br/lote/detalhe/60105", "veja o vídeo! ÔNIBUS, VW INDUSCAR APACHE, 2008/2008, BRANCO; DIESEL - FROTA 603 - FUNCIONANDO")</f>
      </c>
      <c r="C28" s="4" t="inlineStr">
        <is>
          <t>Não vendido</t>
        </is>
      </c>
      <c r="D28" s="4" t="inlineStr">
        <is>
          <t>2</t>
        </is>
      </c>
      <c r="E28" s="5" t="inlineStr">
        <is>
          <t>38.000,00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=HYPERLINK("https://www.leilaoonline.com.br/lote/detalhe/60109", "041")</f>
      </c>
      <c r="B29" s="4" t="s">
        <f>=HYPERLINK("https://www.leilaoonline.com.br/lote/detalhe/60109", " FIAT; PALIO WEEKEND ADVENTURE 2014/2015 PRATA ALCO./GASOL. FROTA 310")</f>
      </c>
      <c r="C29" s="4" t="inlineStr">
        <is>
          <t>Não vendido</t>
        </is>
      </c>
      <c r="D29" s="4" t="inlineStr">
        <is>
          <t>5</t>
        </is>
      </c>
      <c r="E29" s="5" t="inlineStr">
        <is>
          <t>24.000,00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=HYPERLINK("https://www.leilaoonline.com.br/lote/detalhe/59594", "042")</f>
      </c>
      <c r="B30" s="4" t="s">
        <f>=HYPERLINK("https://www.leilaoonline.com.br/lote/detalhe/59594", "I; BMW 530 NE71; 2005/2006; CINZA; GASOLINA - FUNCIONANDO - IPVA 2020 PAGO")</f>
      </c>
      <c r="C30" s="4" t="inlineStr">
        <is>
          <t>Não vendido</t>
        </is>
      </c>
      <c r="D30" s="4" t="inlineStr">
        <is>
          <t>19</t>
        </is>
      </c>
      <c r="E30" s="5" t="inlineStr">
        <is>
          <t>35.300,00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=HYPERLINK("https://www.leilaoonline.com.br/lote/detalhe/60180", "064")</f>
      </c>
      <c r="B31" s="4" t="s">
        <f>=HYPERLINK("https://www.leilaoonline.com.br/lote/detalhe/60180", "CAMINHÃO FORD CARGO 1622; 1999/1999; BRANCA; DIESEL")</f>
      </c>
      <c r="C31" s="4" t="inlineStr">
        <is>
          <t>Vendido</t>
        </is>
      </c>
      <c r="D31" s="4" t="inlineStr">
        <is>
          <t>9</t>
        </is>
      </c>
      <c r="E31" s="5" t="inlineStr">
        <is>
          <t>11.250,00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=HYPERLINK("https://www.leilaoonline.com.br/lote/detalhe/60181", "065")</f>
      </c>
      <c r="B32" s="4" t="s">
        <f>=HYPERLINK("https://www.leilaoonline.com.br/lote/detalhe/60181", "CAMINHÃO FORD CARGO 1622; 1998/1998; BRANCA; DIESEL")</f>
      </c>
      <c r="C32" s="4" t="inlineStr">
        <is>
          <t>Vendido</t>
        </is>
      </c>
      <c r="D32" s="4" t="inlineStr">
        <is>
          <t>10</t>
        </is>
      </c>
      <c r="E32" s="5" t="inlineStr">
        <is>
          <t>13.750,00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=HYPERLINK("https://www.leilaoonline.com.br/lote/detalhe/60182", "066")</f>
      </c>
      <c r="B33" s="4" t="s">
        <f>=HYPERLINK("https://www.leilaoonline.com.br/lote/detalhe/60182", "CAMINHÃO FORD CARGO 1622; 1998/1998; BRANCA; DIESEL")</f>
      </c>
      <c r="C33" s="4" t="inlineStr">
        <is>
          <t>Vendido</t>
        </is>
      </c>
      <c r="D33" s="4" t="inlineStr">
        <is>
          <t>28</t>
        </is>
      </c>
      <c r="E33" s="5" t="inlineStr">
        <is>
          <t>16.300,00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=HYPERLINK("https://www.leilaoonline.com.br/lote/detalhe/60183", "072")</f>
      </c>
      <c r="B34" s="4" t="s">
        <f>=HYPERLINK("https://www.leilaoonline.com.br/lote/detalhe/60183", "VW GOL 1.0 GIV; 2009/2010; PRATA; ALCO./GASOL - (LOTE SUCATA)")</f>
      </c>
      <c r="C34" s="4" t="inlineStr">
        <is>
          <t>Não vendido</t>
        </is>
      </c>
      <c r="D34" s="4" t="inlineStr">
        <is>
          <t>1</t>
        </is>
      </c>
      <c r="E34" s="5" t="inlineStr">
        <is>
          <t>500,00</t>
        </is>
      </c>
      <c r="F34" s="4" t="inlineStr">
        <is>
          <t>150.00</t>
        </is>
      </c>
    </row>
    <row collapsed="false" customFormat="false" customHeight="false" hidden="false" ht="12.1" outlineLevel="0" r="35">
      <c r="A35" s="5" t="s">
        <f>=HYPERLINK("https://www.leilaoonline.com.br/lote/detalhe/60184", "073")</f>
      </c>
      <c r="B35" s="4" t="s">
        <f>=HYPERLINK("https://www.leilaoonline.com.br/lote/detalhe/60184", "VW GOL 1.0 GIV; 2010/2010; PRATA; ALCO./GASOL - (LOTE SUCATA)")</f>
      </c>
      <c r="C35" s="4" t="inlineStr">
        <is>
          <t>Não vendido</t>
        </is>
      </c>
      <c r="D35" s="4" t="inlineStr">
        <is>
          <t>1</t>
        </is>
      </c>
      <c r="E35" s="5" t="inlineStr">
        <is>
          <t>500,00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=HYPERLINK("https://www.leilaoonline.com.br/lote/detalhe/60185", "074")</f>
      </c>
      <c r="B36" s="4" t="s">
        <f>=HYPERLINK("https://www.leilaoonline.com.br/lote/detalhe/60185", "VW GOL 1.0 GIV; 2010/2010; PRATA; ALCO./GASOL - (LOTE SUCATA)")</f>
      </c>
      <c r="C36" s="4" t="inlineStr">
        <is>
          <t>Não vendido</t>
        </is>
      </c>
      <c r="D36" s="4" t="inlineStr">
        <is>
          <t>1</t>
        </is>
      </c>
      <c r="E36" s="5" t="inlineStr">
        <is>
          <t>500,00</t>
        </is>
      </c>
      <c r="F36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2026-08-05T23:21:13.00Z</dcterms:created>
  <dc:creator>Tellks Tecnologia</dc:creator>
  <cp:revision>0</cp:revision>
</cp:coreProperties>
</file>