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Frontier 13 • Duster 15 • Courrier • Jetta • MIni Cooper • Fiorino • Onibus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19/02/2021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=HYPERLINK("https://www.leilaoonline.com.br/lote/detalhe/74922", "001")</f>
      </c>
      <c r="B11" s="4" t="s">
        <f>=HYPERLINK("https://www.leilaoonline.com.br/lote/detalhe/74922", "NISSAN; FRONTIER XE 4X2; 2012/2013; PRETA; DIESEL")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17.750,00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=HYPERLINK("https://www.leilaoonline.com.br/lote/detalhe/74868", "002")</f>
      </c>
      <c r="B12" s="4" t="s">
        <f>=HYPERLINK("https://www.leilaoonline.com.br/lote/detalhe/74868", "VW/ÔNIBUS; INDUSCAR APACHE, 2006/2006, BRANCO, DIESEL, FROTA 128 - FUNCIONANDO")</f>
      </c>
      <c r="C12" s="4" t="inlineStr">
        <is>
          <t>Não vendido</t>
        </is>
      </c>
      <c r="D12" s="4" t="inlineStr">
        <is>
          <t>31</t>
        </is>
      </c>
      <c r="E12" s="5" t="inlineStr">
        <is>
          <t>31.500,00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=HYPERLINK("https://www.leilaoonline.com.br/lote/detalhe/74866", "003")</f>
      </c>
      <c r="B13" s="4" t="s">
        <f>=HYPERLINK("https://www.leilaoonline.com.br/lote/detalhe/74866", "VW/ÔNIBUS; INDUSCAR APACHE, 2006/2006, BRANCO, DIESEL, FROTA 313 - FUNCIONANDO")</f>
      </c>
      <c r="C13" s="4" t="inlineStr">
        <is>
          <t>Não vendido</t>
        </is>
      </c>
      <c r="D13" s="4" t="inlineStr">
        <is>
          <t>30</t>
        </is>
      </c>
      <c r="E13" s="5" t="inlineStr">
        <is>
          <t>30.500,00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=HYPERLINK("https://www.leilaoonline.com.br/lote/detalhe/74867", "004")</f>
      </c>
      <c r="B14" s="4" t="s">
        <f>=HYPERLINK("https://www.leilaoonline.com.br/lote/detalhe/74867", "veja o vídeo!!! ÔNIBUS, VW INDUSCAR APACHE, 2008/2008, BRANCO; DIESEL - FROTA 103 - FUNCIONANDO")</f>
      </c>
      <c r="C14" s="4" t="inlineStr">
        <is>
          <t>Não vendido</t>
        </is>
      </c>
      <c r="D14" s="4" t="inlineStr">
        <is>
          <t>22</t>
        </is>
      </c>
      <c r="E14" s="5" t="inlineStr">
        <is>
          <t>27.050,00</t>
        </is>
      </c>
      <c r="F14" s="4" t="inlineStr">
        <is>
          <t>1150.00</t>
        </is>
      </c>
    </row>
    <row collapsed="false" customFormat="false" customHeight="false" hidden="false" ht="12.1" outlineLevel="0" r="15">
      <c r="A15" s="5" t="s">
        <f>=HYPERLINK("https://www.leilaoonline.com.br/lote/detalhe/74924", "005")</f>
      </c>
      <c r="B15" s="4" t="s">
        <f>=HYPERLINK("https://www.leilaoonline.com.br/lote/detalhe/74924", "CAMINHÃO FORD F350 G; 2011; BRANCO; COM CESTO AÉREO - NÃO FUNCIONA")</f>
      </c>
      <c r="C15" s="4" t="inlineStr">
        <is>
          <t>Não vendido</t>
        </is>
      </c>
      <c r="D15" s="4" t="inlineStr">
        <is>
          <t>79</t>
        </is>
      </c>
      <c r="E15" s="5" t="inlineStr">
        <is>
          <t>61.800,00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=HYPERLINK("https://www.leilaoonline.com.br/lote/detalhe/74923", "006")</f>
      </c>
      <c r="B16" s="4" t="s">
        <f>=HYPERLINK("https://www.leilaoonline.com.br/lote/detalhe/74923", "NISSAN; FRONTIER XE 4X2; 2012/2013; PRETA; DIESEL; 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14.000,00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=HYPERLINK("https://www.leilaoonline.com.br/lote/detalhe/74920", "007")</f>
      </c>
      <c r="B17" s="4" t="s">
        <f>=HYPERLINK("https://www.leilaoonline.com.br/lote/detalhe/74920", "GM; S10 2.2 RONTAN AMB; 2000/2000; BRANCA; GASOLINA - FUNCIONANDO")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9.750,00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=HYPERLINK("https://www.leilaoonline.com.br/lote/detalhe/74919", "008")</f>
      </c>
      <c r="B18" s="4" t="s">
        <f>=HYPERLINK("https://www.leilaoonline.com.br/lote/detalhe/74919", "ÔNIBUS M.BENZ/INDUSCAR APACHE U, ANO 2010/2010 CAP 26 P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=HYPERLINK("https://www.leilaoonline.com.br/lote/detalhe/74918", "009")</f>
      </c>
      <c r="B19" s="4" t="s">
        <f>=HYPERLINK("https://www.leilaoonline.com.br/lote/detalhe/74918", " veja vídeo - ONIBUS M.BENZ/INDUSCAR FOZ U, ANO 2010/2010 CAP 31 P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1500.00</t>
        </is>
      </c>
    </row>
    <row collapsed="false" customFormat="false" customHeight="false" hidden="false" ht="12.1" outlineLevel="0" r="20">
      <c r="A20" s="5" t="s">
        <f>=HYPERLINK("https://www.leilaoonline.com.br/lote/detalhe/75100", "010")</f>
      </c>
      <c r="B20" s="4" t="s">
        <f>=HYPERLINK("https://www.leilaoonline.com.br/lote/detalhe/75100", "NISSAN; FRONTIER XE 4X2; 2012/2013; PRETA; DIESEL")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16.500,00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=HYPERLINK("https://www.leilaoonline.com.br/lote/detalhe/74865", "011")</f>
      </c>
      <c r="B21" s="4" t="s">
        <f>=HYPERLINK("https://www.leilaoonline.com.br/lote/detalhe/74865", "FIAT; FIORINO 1.0; 1994/1994; BRANCA; GASOLINA - FUNCIONANDO")</f>
      </c>
      <c r="C21" s="4" t="inlineStr">
        <is>
          <t>Não vendido</t>
        </is>
      </c>
      <c r="D21" s="4" t="inlineStr">
        <is>
          <t>12</t>
        </is>
      </c>
      <c r="E21" s="5" t="inlineStr">
        <is>
          <t>4.600,00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=HYPERLINK("https://www.leilaoonline.com.br/lote/detalhe/74921", "012")</f>
      </c>
      <c r="B22" s="4" t="s">
        <f>=HYPERLINK("https://www.leilaoonline.com.br/lote/detalhe/74921", "VOLVO; NL10 340 4X2; 1993/1993; BRANCA; DIESEL - MUNCK 8TON. - FUNCIONANDO")</f>
      </c>
      <c r="C22" s="4" t="inlineStr">
        <is>
          <t>Não vendido</t>
        </is>
      </c>
      <c r="D22" s="4" t="inlineStr">
        <is>
          <t>70</t>
        </is>
      </c>
      <c r="E22" s="5" t="inlineStr">
        <is>
          <t>98.050,00</t>
        </is>
      </c>
      <c r="F22" s="4" t="inlineStr">
        <is>
          <t>1500.00</t>
        </is>
      </c>
    </row>
    <row collapsed="false" customFormat="false" customHeight="false" hidden="false" ht="12.1" outlineLevel="0" r="23">
      <c r="A23" s="5" t="s">
        <f>=HYPERLINK("https://www.leilaoonline.com.br/lote/detalhe/75083", "013")</f>
      </c>
      <c r="B23" s="4" t="s">
        <f>=HYPERLINK("https://www.leilaoonline.com.br/lote/detalhe/75083", "I/CHERY; CELER 1.5 FLEX; 2013/2014; BRANCA; ALCO./GASOL. - FUNCIONANDO")</f>
      </c>
      <c r="C23" s="4" t="inlineStr">
        <is>
          <t>Não vendido</t>
        </is>
      </c>
      <c r="D23" s="4" t="inlineStr">
        <is>
          <t>17</t>
        </is>
      </c>
      <c r="E23" s="5" t="inlineStr">
        <is>
          <t>13.250,00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=HYPERLINK("https://www.leilaoonline.com.br/lote/detalhe/75101", "014")</f>
      </c>
      <c r="B24" s="4" t="s">
        <f>=HYPERLINK("https://www.leilaoonline.com.br/lote/detalhe/75101", "GM/CHEVROLET 11000 COM MUCK; MARCA GUINDAUTEC; 1985/1986; BRANCA; DIESEL; CAP: 2,5 TON. - FUNCIONANDO")</f>
      </c>
      <c r="C24" s="4" t="inlineStr">
        <is>
          <t>Não vendido</t>
        </is>
      </c>
      <c r="D24" s="4" t="inlineStr">
        <is>
          <t>28</t>
        </is>
      </c>
      <c r="E24" s="5" t="inlineStr">
        <is>
          <t>36.000,00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=HYPERLINK("https://www.leilaoonline.com.br/lote/detalhe/74871", "024")</f>
      </c>
      <c r="B25" s="4" t="s">
        <f>=HYPERLINK("https://www.leilaoonline.com.br/lote/detalhe/74871", "I/PEUGEOT 207 HB XR; 2011/2012; PRETA; FLEX - FUNCIONANDO")</f>
      </c>
      <c r="C25" s="4" t="inlineStr">
        <is>
          <t>Não vendido</t>
        </is>
      </c>
      <c r="D25" s="4" t="inlineStr">
        <is>
          <t>36</t>
        </is>
      </c>
      <c r="E25" s="5" t="inlineStr">
        <is>
          <t>8.650,00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=HYPERLINK("https://www.leilaoonline.com.br/lote/detalhe/74877", "025")</f>
      </c>
      <c r="B26" s="4" t="s">
        <f>=HYPERLINK("https://www.leilaoonline.com.br/lote/detalhe/74877", " VW GOL 1.0 GIV 2011/2011 PRATA ALCO./GASOL. FROTA 169")</f>
      </c>
      <c r="C26" s="4" t="inlineStr">
        <is>
          <t>Não vendido</t>
        </is>
      </c>
      <c r="D26" s="4" t="inlineStr">
        <is>
          <t>37</t>
        </is>
      </c>
      <c r="E26" s="5" t="inlineStr">
        <is>
          <t>8.550,00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=HYPERLINK("https://www.leilaoonline.com.br/lote/detalhe/74925", "197")</f>
      </c>
      <c r="B27" s="4" t="s">
        <f>=HYPERLINK("https://www.leilaoonline.com.br/lote/detalhe/74925", "I/VW; PASSAT VAR 2.0T FSI; 2008/2009; PRETA; GASOLINA - FUNCIONANDO")</f>
      </c>
      <c r="C27" s="4" t="inlineStr">
        <is>
          <t>Não vendido</t>
        </is>
      </c>
      <c r="D27" s="4" t="inlineStr">
        <is>
          <t>5</t>
        </is>
      </c>
      <c r="E27" s="5" t="inlineStr">
        <is>
          <t>17.000,00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=HYPERLINK("https://www.leilaoonline.com.br/lote/detalhe/74872", "205")</f>
      </c>
      <c r="B28" s="4" t="s">
        <f>=HYPERLINK("https://www.leilaoonline.com.br/lote/detalhe/74872", "veja o vídeo!! I/MINI; COOPER S; 2009/2010; VERMELHA; GASOLINA - FUNCIONANDO")</f>
      </c>
      <c r="C28" s="4" t="inlineStr">
        <is>
          <t>Não vendido</t>
        </is>
      </c>
      <c r="D28" s="4" t="inlineStr">
        <is>
          <t>98</t>
        </is>
      </c>
      <c r="E28" s="5" t="inlineStr">
        <is>
          <t>40.600,00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=HYPERLINK("https://www.leilaoonline.com.br/lote/detalhe/74873", "207")</f>
      </c>
      <c r="B29" s="4" t="s">
        <f>=HYPERLINK("https://www.leilaoonline.com.br/lote/detalhe/74873", "veja o vídeo!! I/VW; JETTA VARIANT; 2009/2009; PRATA; GASOLINA - FUNCIONANDO")</f>
      </c>
      <c r="C29" s="4" t="inlineStr">
        <is>
          <t>Não vendido</t>
        </is>
      </c>
      <c r="D29" s="4" t="inlineStr">
        <is>
          <t>25</t>
        </is>
      </c>
      <c r="E29" s="5" t="inlineStr">
        <is>
          <t>14.750,00</t>
        </is>
      </c>
      <c r="F29" s="4" t="inlineStr">
        <is>
          <t>550.00</t>
        </is>
      </c>
    </row>
    <row collapsed="false" customFormat="false" customHeight="false" hidden="false" ht="12.1" outlineLevel="0" r="30">
      <c r="A30" s="5" t="s">
        <f>=HYPERLINK("https://www.leilaoonline.com.br/lote/detalhe/74874", "213")</f>
      </c>
      <c r="B30" s="4" t="s">
        <f>=HYPERLINK("https://www.leilaoonline.com.br/lote/detalhe/74874", "veja o vídeo!! I; LEXUS LS 400 V8; 1998/1998; PRETO; GASOLINA - FUNCIONANDO")</f>
      </c>
      <c r="C30" s="4" t="inlineStr">
        <is>
          <t>Não vendido</t>
        </is>
      </c>
      <c r="D30" s="4" t="inlineStr">
        <is>
          <t>17</t>
        </is>
      </c>
      <c r="E30" s="5" t="inlineStr">
        <is>
          <t>14.200,00</t>
        </is>
      </c>
      <c r="F30" s="4" t="inlineStr">
        <is>
          <t>550.00</t>
        </is>
      </c>
    </row>
    <row collapsed="false" customFormat="false" customHeight="false" hidden="false" ht="12.1" outlineLevel="0" r="31">
      <c r="A31" s="5" t="s">
        <f>=HYPERLINK("https://www.leilaoonline.com.br/lote/detalhe/74875", "229")</f>
      </c>
      <c r="B31" s="4" t="s">
        <f>=HYPERLINK("https://www.leilaoonline.com.br/lote/detalhe/74875", "FORD; WILLIAM COURIER AMB; 2008/2009; BRANCA; ALCO./GASOL. - FUNCIONANDO")</f>
      </c>
      <c r="C31" s="4" t="inlineStr">
        <is>
          <t>Não vendido</t>
        </is>
      </c>
      <c r="D31" s="4" t="inlineStr">
        <is>
          <t>13</t>
        </is>
      </c>
      <c r="E31" s="5" t="inlineStr">
        <is>
          <t>15.000,00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=HYPERLINK("https://www.leilaoonline.com.br/lote/detalhe/74878", "262")</f>
      </c>
      <c r="B32" s="4" t="s">
        <f>=HYPERLINK("https://www.leilaoonline.com.br/lote/detalhe/74878", "RENAULT; DUSTER 20D 4X2; 2014/2015; PRATA; ALCO./GASOL.- FROTA 520")</f>
      </c>
      <c r="C32" s="4" t="inlineStr">
        <is>
          <t>Não vendido</t>
        </is>
      </c>
      <c r="D32" s="4" t="inlineStr">
        <is>
          <t>26</t>
        </is>
      </c>
      <c r="E32" s="5" t="inlineStr">
        <is>
          <t>23.250,00</t>
        </is>
      </c>
      <c r="F32" s="4" t="inlineStr">
        <is>
          <t>550.00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2026-05-01T05:38:45.00Z</dcterms:created>
  <dc:creator>Tellks Tecnologia</dc:creator>
  <cp:revision>0</cp:revision>
</cp:coreProperties>
</file>