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• BMW X1 • HR-V 19 • Argos 20 • Mini Cooper • Sonata 13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=HYPERLINK("https://www.leilaoonline.com.br/lote/detalhe/76440", "100")</f>
      </c>
      <c r="B11" s="4" t="s">
        <f>=HYPERLINK("https://www.leilaoonline.com.br/lote/detalhe/76440", "CAMINHÃO FORD CARGO 1717 E BASCULANTE; 2007/2007; BRANCA; DIESEL - FROTA A55 -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=HYPERLINK("https://www.leilaoonline.com.br/lote/detalhe/76442", "101")</f>
      </c>
      <c r="B12" s="4" t="s">
        <f>=HYPERLINK("https://www.leilaoonline.com.br/lote/detalhe/76442", "CAMINHÃO FORD CARGO 1717 E BASCULANTE; 2007/2007; BRANCA; DIESEL - FROTA A75 -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=HYPERLINK("https://www.leilaoonline.com.br/lote/detalhe/76444", "102")</f>
      </c>
      <c r="B13" s="4" t="s">
        <f>=HYPERLINK("https://www.leilaoonline.com.br/lote/detalhe/76444", "BAÚ PARA CAMINHÃO TOCO")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=HYPERLINK("https://www.leilaoonline.com.br/lote/detalhe/76446", "103")</f>
      </c>
      <c r="B14" s="4" t="s">
        <f>=HYPERLINK("https://www.leilaoonline.com.br/lote/detalhe/76446", "VW/VOYAGE GL; 1987/1988; VERDE; ALCOOL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=HYPERLINK("https://www.leilaoonline.com.br/lote/detalhe/76458", "104")</f>
      </c>
      <c r="B15" s="4" t="s">
        <f>=HYPERLINK("https://www.leilaoonline.com.br/lote/detalhe/76458", "GM/CHEVROLET 11000 COM MUCK; MARCA GUINDAUTEC; 1985/1986; BRANCA; DIESEL; CAP: 2,5 TON.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42.850,00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=HYPERLINK("https://www.leilaoonline.com.br/lote/detalhe/76459", "105")</f>
      </c>
      <c r="B16" s="4" t="s">
        <f>=HYPERLINK("https://www.leilaoonline.com.br/lote/detalhe/76459", "CAMINHÃO VW 26.260E BI TRUCK; 2011/2012 - IPVA 2021 PAGO - FUNCIONANDO")</f>
      </c>
      <c r="C16" s="4" t="inlineStr">
        <is>
          <t>Não vendido</t>
        </is>
      </c>
      <c r="D16" s="4" t="inlineStr">
        <is>
          <t>123</t>
        </is>
      </c>
      <c r="E16" s="5" t="inlineStr">
        <is>
          <t>142.500,00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=HYPERLINK("https://www.leilaoonline.com.br/lote/detalhe/76457", "106")</f>
      </c>
      <c r="B17" s="4" t="s">
        <f>=HYPERLINK("https://www.leilaoonline.com.br/lote/detalhe/76457", "I/CHERY; CELER 1.5 FLEX; 2013/2014; BRANCA; ALCO./GASOL. - FUNCIONANDO")</f>
      </c>
      <c r="C17" s="4" t="inlineStr">
        <is>
          <t>Vendido</t>
        </is>
      </c>
      <c r="D17" s="4" t="inlineStr">
        <is>
          <t>64</t>
        </is>
      </c>
      <c r="E17" s="5" t="inlineStr">
        <is>
          <t>13.150,00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=HYPERLINK("https://www.leilaoonline.com.br/lote/detalhe/75362", "200")</f>
      </c>
      <c r="B18" s="4" t="s">
        <f>=HYPERLINK("https://www.leilaoonline.com.br/lote/detalhe/75362", "veja o vídeo!! GM; S10 2.2 RONTAN AMB; 2000/2000; BRANCA; GASOLINA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=HYPERLINK("https://www.leilaoonline.com.br/lote/detalhe/75363", "202")</f>
      </c>
      <c r="B19" s="4" t="s">
        <f>=HYPERLINK("https://www.leilaoonline.com.br/lote/detalhe/75363", "veja o vídeo!! GM/BLAZER COLINA 4X4; 2005/2005; PRETA; DIESEL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=HYPERLINK("https://www.leilaoonline.com.br/lote/detalhe/75361", "205")</f>
      </c>
      <c r="B20" s="4" t="s">
        <f>=HYPERLINK("https://www.leilaoonline.com.br/lote/detalhe/75361", "veja o vídeo!! I/MINI; COOPER S; 2009/2010; VERMELHA; GASOLINA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33.400,00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=HYPERLINK("https://www.leilaoonline.com.br/lote/detalhe/75351", "210")</f>
      </c>
      <c r="B21" s="4" t="s">
        <f>=HYPERLINK("https://www.leilaoonline.com.br/lote/detalhe/75351", "veja o vídeo!! I/HYUNDAI; AZERA 3.0 V6; 2012/2013; PRATA; GASOLINA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=HYPERLINK("https://www.leilaoonline.com.br/lote/detalhe/75963", "211")</f>
      </c>
      <c r="B22" s="4" t="s">
        <f>=HYPERLINK("https://www.leilaoonline.com.br/lote/detalhe/75963", "JEEP/COMPASS LONGITUDE F; 2018/2018; BRANCA; ALCO./GASOL.; APROX. 14.000KM - FUNCIONANDO - IPVA 2021 PAGO")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88.000,00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=HYPERLINK("https://www.leilaoonline.com.br/lote/detalhe/75472", "212")</f>
      </c>
      <c r="B23" s="4" t="s">
        <f>=HYPERLINK("https://www.leilaoonline.com.br/lote/detalhe/75472", "veja o vídeo!! I/AUDI; A3 SPORTBACK 2.0T FSI; 2010/2011; PRATA;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41.800,00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=HYPERLINK("https://www.leilaoonline.com.br/lote/detalhe/75642", "213")</f>
      </c>
      <c r="B24" s="4" t="s">
        <f>=HYPERLINK("https://www.leilaoonline.com.br/lote/detalhe/75642", "veja o vídeo!! I/BMW X1 SDRIVE1.8I VL31; 2012/2012; BRANCA; GASOLINA - FUNCIONANDO; IPVA 2021 PAGO")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=HYPERLINK("https://www.leilaoonline.com.br/lote/detalhe/75471", "215")</f>
      </c>
      <c r="B25" s="4" t="s">
        <f>=HYPERLINK("https://www.leilaoonline.com.br/lote/detalhe/75471", "veja o vídeo!! HONDA; HR-V LX CVT; 2019/2019; AZUL; ALCO./GASOL. APROX. 29.000KM - FUNCIONANDO")</f>
      </c>
      <c r="C25" s="4" t="inlineStr">
        <is>
          <t>Vendido</t>
        </is>
      </c>
      <c r="D25" s="4" t="inlineStr">
        <is>
          <t>57</t>
        </is>
      </c>
      <c r="E25" s="5" t="inlineStr">
        <is>
          <t>69.900,00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=HYPERLINK("https://www.leilaoonline.com.br/lote/detalhe/75474", "216")</f>
      </c>
      <c r="B26" s="4" t="s">
        <f>=HYPERLINK("https://www.leilaoonline.com.br/lote/detalhe/75474", "veja o vídeo!! FIAT; ARGO DRIVE 1.0; 2018/2018; PRATA; ALCO./GASOL. - FUNCIONANDO")</f>
      </c>
      <c r="C26" s="4" t="inlineStr">
        <is>
          <t>Vendido</t>
        </is>
      </c>
      <c r="D26" s="4" t="inlineStr">
        <is>
          <t>58</t>
        </is>
      </c>
      <c r="E26" s="5" t="inlineStr">
        <is>
          <t>37.800,00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=HYPERLINK("https://www.leilaoonline.com.br/lote/detalhe/75643", "217")</f>
      </c>
      <c r="B27" s="4" t="s">
        <f>=HYPERLINK("https://www.leilaoonline.com.br/lote/detalhe/75643", "veja o vídeo!! GM/BLAZER COLINA 4X4; 2008/2009; CINZA; DIESEL - FUNCIONANDO")</f>
      </c>
      <c r="C27" s="4" t="inlineStr">
        <is>
          <t>Não vendido</t>
        </is>
      </c>
      <c r="D27" s="4" t="inlineStr">
        <is>
          <t>75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=HYPERLINK("https://www.leilaoonline.com.br/lote/detalhe/75710", "218")</f>
      </c>
      <c r="B28" s="4" t="s">
        <f>=HYPERLINK("https://www.leilaoonline.com.br/lote/detalhe/75710", "veja o vídeo!! I/MINI COOPER SCA; 2011/2012; PRATA; GASOLINA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70.000,00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=HYPERLINK("https://www.leilaoonline.com.br/lote/detalhe/76448", "219")</f>
      </c>
      <c r="B29" s="4" t="s">
        <f>=HYPERLINK("https://www.leilaoonline.com.br/lote/detalhe/76448", "veja o vídeo!! I/FORD EDGE V6 FWD; 2011/2012; PRETA; GASOLINA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33.000,00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=HYPERLINK("https://www.leilaoonline.com.br/lote/detalhe/76323", "220")</f>
      </c>
      <c r="B30" s="4" t="s">
        <f>=HYPERLINK("https://www.leilaoonline.com.br/lote/detalhe/76323", "I/VOLVO XC60 3.0T AWD; 2010/2010; PRETA; GASOLINA - FUNCIONANDO")</f>
      </c>
      <c r="C30" s="4" t="inlineStr">
        <is>
          <t>Vendido</t>
        </is>
      </c>
      <c r="D30" s="4" t="inlineStr">
        <is>
          <t>46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=HYPERLINK("https://www.leilaoonline.com.br/lote/detalhe/76327", "221")</f>
      </c>
      <c r="B31" s="4" t="s">
        <f>=HYPERLINK("https://www.leilaoonline.com.br/lote/detalhe/76327", "I/TOYOTA CAMRV XLE; 2007/2008; PRATA; GASOLINA - FUNCIONANDO - IPVA 2021 PAGO")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=HYPERLINK("https://www.leilaoonline.com.br/lote/detalhe/75357", "222")</f>
      </c>
      <c r="B32" s="4" t="s">
        <f>=HYPERLINK("https://www.leilaoonline.com.br/lote/detalhe/75357", "I/KIA; SPORTAGE EX3 2.0G4; 2011/2012; PRATA; GASOLINA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=HYPERLINK("https://www.leilaoonline.com.br/lote/detalhe/75483", "223")</f>
      </c>
      <c r="B33" s="4" t="s">
        <f>=HYPERLINK("https://www.leilaoonline.com.br/lote/detalhe/75483", "veja o vídeo!! HONDA/CIVIC LXR; 2013/2014; PRATA; ALCO/GASOL. - FUNCIONANDO; IPVA 2021 PAGO")</f>
      </c>
      <c r="C33" s="4" t="inlineStr">
        <is>
          <t>Vendido</t>
        </is>
      </c>
      <c r="D33" s="4" t="inlineStr">
        <is>
          <t>73</t>
        </is>
      </c>
      <c r="E33" s="5" t="inlineStr">
        <is>
          <t>45.000,00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=HYPERLINK("https://www.leilaoonline.com.br/lote/detalhe/76463", "224")</f>
      </c>
      <c r="B34" s="4" t="s">
        <f>=HYPERLINK("https://www.leilaoonline.com.br/lote/detalhe/76463", "veja o vídeo!! HONDA/FIT EX FLEX; 2011/2012; PRETA; ALCO./GASOL.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=HYPERLINK("https://www.leilaoonline.com.br/lote/detalhe/76145", "225")</f>
      </c>
      <c r="B35" s="4" t="s">
        <f>=HYPERLINK("https://www.leilaoonline.com.br/lote/detalhe/76145", "veja o vídeo!! HONDA/FIT TWIST; 2013/2013; PRATA; ALCO./GASOL. - FUNCIONANDO - IPVA 2021 PAGO")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=HYPERLINK("https://www.leilaoonline.com.br/lote/detalhe/76363", "226")</f>
      </c>
      <c r="B36" s="4" t="s">
        <f>=HYPERLINK("https://www.leilaoonline.com.br/lote/detalhe/76363", "HONDA/FIT LXL; 2008/2008; CINZA; GASOLINA - FUNCIONANDO")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=HYPERLINK("https://www.leilaoonline.com.br/lote/detalhe/75486", "228")</f>
      </c>
      <c r="B37" s="4" t="s">
        <f>=HYPERLINK("https://www.leilaoonline.com.br/lote/detalhe/75486", "HONDA/CIVIC LX; 2002/2002; PRETA; GASOLINA - FUNCIONANDO")</f>
      </c>
      <c r="C37" s="4" t="inlineStr">
        <is>
          <t>Vendido</t>
        </is>
      </c>
      <c r="D37" s="4" t="inlineStr">
        <is>
          <t>28</t>
        </is>
      </c>
      <c r="E37" s="5" t="inlineStr">
        <is>
          <t>13.750,00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=HYPERLINK("https://www.leilaoonline.com.br/lote/detalhe/75476", "229")</f>
      </c>
      <c r="B38" s="4" t="s">
        <f>=HYPERLINK("https://www.leilaoonline.com.br/lote/detalhe/75476", "FORD; WILLIAM COURIER AMB; 2008/2009; BRANCA;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14.900,00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=HYPERLINK("https://www.leilaoonline.com.br/lote/detalhe/75487", "230")</f>
      </c>
      <c r="B39" s="4" t="s">
        <f>=HYPERLINK("https://www.leilaoonline.com.br/lote/detalhe/75487", "FIAT/ARGO DRIVE 1.0; 2019/2020; CINZA; ALCO./GASOL. - FUNCIONANDO")</f>
      </c>
      <c r="C39" s="4" t="inlineStr">
        <is>
          <t>Vendido</t>
        </is>
      </c>
      <c r="D39" s="4" t="inlineStr">
        <is>
          <t>89</t>
        </is>
      </c>
      <c r="E39" s="5" t="inlineStr">
        <is>
          <t>42.350,00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=HYPERLINK("https://www.leilaoonline.com.br/lote/detalhe/75473", "231")</f>
      </c>
      <c r="B40" s="4" t="s">
        <f>=HYPERLINK("https://www.leilaoonline.com.br/lote/detalhe/75473", "VW; FOX 1.0 GII; 2011/2011; CINZA; ALCO./GASOL. - FUNCIONANDO")</f>
      </c>
      <c r="C40" s="4" t="inlineStr">
        <is>
          <t>Não vendido</t>
        </is>
      </c>
      <c r="D40" s="4" t="inlineStr">
        <is>
          <t>38</t>
        </is>
      </c>
      <c r="E40" s="5" t="inlineStr">
        <is>
          <t>16.200,00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=HYPERLINK("https://www.leilaoonline.com.br/lote/detalhe/75475", "232")</f>
      </c>
      <c r="B41" s="4" t="s">
        <f>=HYPERLINK("https://www.leilaoonline.com.br/lote/detalhe/75475", "veja o vídeo!! I/CHERY; QQ 1.1; 2013/2014; VERMELHA; GASOLINA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=HYPERLINK("https://www.leilaoonline.com.br/lote/detalhe/75485", "233")</f>
      </c>
      <c r="B42" s="4" t="s">
        <f>=HYPERLINK("https://www.leilaoonline.com.br/lote/detalhe/75485", "HONDA/PCX 150; 2015/2016; CINZA; GASOLINA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=HYPERLINK("https://www.leilaoonline.com.br/lote/detalhe/75479", "234")</f>
      </c>
      <c r="B43" s="4" t="s">
        <f>=HYPERLINK("https://www.leilaoonline.com.br/lote/detalhe/75479", "DAFRA; CITYCOM 300I; 2015/2016; PRETA;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7.750,00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=HYPERLINK("https://www.leilaoonline.com.br/lote/detalhe/75354", "235")</f>
      </c>
      <c r="B44" s="4" t="s">
        <f>=HYPERLINK("https://www.leilaoonline.com.br/lote/detalhe/75354", "YAMAHA/RD 350 R; 1991/1991; BRANCA;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4.900,00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=HYPERLINK("https://www.leilaoonline.com.br/lote/detalhe/75353", "237")</f>
      </c>
      <c r="B45" s="4" t="s">
        <f>=HYPERLINK("https://www.leilaoonline.com.br/lote/detalhe/75353", "veja o vídeo!! COFAVE/APRILIA; PEGASO650; 2001/2002; PRATA; GASOLINA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5.600,00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=HYPERLINK("https://www.leilaoonline.com.br/lote/detalhe/76464", "240")</f>
      </c>
      <c r="B46" s="4" t="s">
        <f>=HYPERLINK("https://www.leilaoonline.com.br/lote/detalhe/76464", "CITROEN/C3 EXCL 14 FLEX; 2012/2012; BRANCA; ALCO./GASOL. - FUNCIONANDO")</f>
      </c>
      <c r="C46" s="4" t="inlineStr">
        <is>
          <t>Vendido</t>
        </is>
      </c>
      <c r="D46" s="4" t="inlineStr">
        <is>
          <t>16</t>
        </is>
      </c>
      <c r="E46" s="5" t="inlineStr">
        <is>
          <t>15.000,00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=HYPERLINK("https://www.leilaoonline.com.br/lote/detalhe/75490", "250")</f>
      </c>
      <c r="B47" s="4" t="s">
        <f>=HYPERLINK("https://www.leilaoonline.com.br/lote/detalhe/75490", "IMP/TOYOTA; COROLLA DX; 1994/1995; VERDE; GASOLINA")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=HYPERLINK("https://www.leilaoonline.com.br/lote/detalhe/75477", "263")</f>
      </c>
      <c r="B48" s="4" t="s">
        <f>=HYPERLINK("https://www.leilaoonline.com.br/lote/detalhe/75477", "veja o vídeo!! RENAULT; LOGAN EXP 1016V; 2010/2011; PRATA; ALCO./GASOL. - FUNCIONANDO - IPVA 2021 PAGO")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=HYPERLINK("https://www.leilaoonline.com.br/lote/detalhe/75478", "267")</f>
      </c>
      <c r="B49" s="4" t="s">
        <f>=HYPERLINK("https://www.leilaoonline.com.br/lote/detalhe/75478", "veja o vídeo!! BICICLETA BIKE LIT MOTORIZADA 80CC COM RODAS V-MAX RAIO GROSSO; ANO 2020 - FUNCIONANDO")</f>
      </c>
      <c r="C49" s="4" t="inlineStr">
        <is>
          <t>Vendido</t>
        </is>
      </c>
      <c r="D49" s="4" t="inlineStr">
        <is>
          <t>13</t>
        </is>
      </c>
      <c r="E49" s="5" t="inlineStr">
        <is>
          <t>1.950,00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=HYPERLINK("https://www.leilaoonline.com.br/lote/detalhe/75481", "270")</f>
      </c>
      <c r="B50" s="4" t="s">
        <f>=HYPERLINK("https://www.leilaoonline.com.br/lote/detalhe/75481", "veja o vídeo!! VW/ FUSCA 1300; 1970/1970; AZUL - FUNCIONANDO")</f>
      </c>
      <c r="C50" s="4" t="inlineStr">
        <is>
          <t>Não vendido</t>
        </is>
      </c>
      <c r="D50" s="4" t="inlineStr">
        <is>
          <t>28</t>
        </is>
      </c>
      <c r="E50" s="5" t="inlineStr">
        <is>
          <t>6.800,00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=HYPERLINK("https://www.leilaoonline.com.br/lote/detalhe/75489", "271")</f>
      </c>
      <c r="B51" s="4" t="s">
        <f>=HYPERLINK("https://www.leilaoonline.com.br/lote/detalhe/75489", "veja o vídeo!! VW/FUSCA 1300; 1972/1972; BRANCA; GASOLINA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6.100,00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=HYPERLINK("https://www.leilaoonline.com.br/lote/detalhe/75358", "280")</f>
      </c>
      <c r="B52" s="4" t="s">
        <f>=HYPERLINK("https://www.leilaoonline.com.br/lote/detalhe/75358", "GM/KADETT GSI MPF I;1994/1994; PRATA, GASOLINA - FUNCIONANDO")</f>
      </c>
      <c r="C52" s="4" t="inlineStr">
        <is>
          <t>Vendido</t>
        </is>
      </c>
      <c r="D52" s="4" t="inlineStr">
        <is>
          <t>29</t>
        </is>
      </c>
      <c r="E52" s="5" t="inlineStr">
        <is>
          <t>11.250,00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=HYPERLINK("https://www.leilaoonline.com.br/lote/detalhe/76465", "291")</f>
      </c>
      <c r="B53" s="4" t="s">
        <f>=HYPERLINK("https://www.leilaoonline.com.br/lote/detalhe/76465", "veja o vídeo!! VW/GOL GL; 1990/1990; VERMELHA; GASOLINA - FUNCIONANDO")</f>
      </c>
      <c r="C53" s="4" t="inlineStr">
        <is>
          <t>Vendido</t>
        </is>
      </c>
      <c r="D53" s="4" t="inlineStr">
        <is>
          <t>18</t>
        </is>
      </c>
      <c r="E53" s="5" t="inlineStr">
        <is>
          <t>5.200,00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=HYPERLINK("https://www.leilaoonline.com.br/lote/detalhe/76447", "292")</f>
      </c>
      <c r="B54" s="4" t="s">
        <f>=HYPERLINK("https://www.leilaoonline.com.br/lote/detalhe/76447", "veja o vídeo!! VW/GOL 1000; 1994/1994; BRANCA; GASOLINA - FUNCIONANDO")</f>
      </c>
      <c r="C54" s="4" t="inlineStr">
        <is>
          <t>Não vendido</t>
        </is>
      </c>
      <c r="D54" s="4" t="inlineStr">
        <is>
          <t>17</t>
        </is>
      </c>
      <c r="E54" s="5" t="inlineStr">
        <is>
          <t>3.400,00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=HYPERLINK("https://www.leilaoonline.com.br/lote/detalhe/76438", "293")</f>
      </c>
      <c r="B55" s="4" t="s">
        <f>=HYPERLINK("https://www.leilaoonline.com.br/lote/detalhe/76438", "veja o vídeo!! VW/GOL GTS; 1989/1989; VERDE; ALCOOL - FUNCIONANDO")</f>
      </c>
      <c r="C55" s="4" t="inlineStr">
        <is>
          <t>Vendido</t>
        </is>
      </c>
      <c r="D55" s="4" t="inlineStr">
        <is>
          <t>65</t>
        </is>
      </c>
      <c r="E55" s="5" t="inlineStr">
        <is>
          <t>12.400,00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=HYPERLINK("https://www.leilaoonline.com.br/lote/detalhe/75972", "294")</f>
      </c>
      <c r="B56" s="4" t="s">
        <f>=HYPERLINK("https://www.leilaoonline.com.br/lote/detalhe/75972", "veja o vídeo!! VW/GOL GTS; 1988/1988; VERMELHA; ALCOOL - FUNCIONANDO")</f>
      </c>
      <c r="C56" s="4" t="inlineStr">
        <is>
          <t>Vendido</t>
        </is>
      </c>
      <c r="D56" s="4" t="inlineStr">
        <is>
          <t>58</t>
        </is>
      </c>
      <c r="E56" s="5" t="inlineStr">
        <is>
          <t>13.600,00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=HYPERLINK("https://www.leilaoonline.com.br/lote/detalhe/76436", "295")</f>
      </c>
      <c r="B57" s="4" t="s">
        <f>=HYPERLINK("https://www.leilaoonline.com.br/lote/detalhe/76436", "veja o vídeo!! VW/FUSCA 1300 L; 1977/1977; BRANCA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4.150,00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=HYPERLINK("https://www.leilaoonline.com.br/lote/detalhe/75860", "296")</f>
      </c>
      <c r="B58" s="4" t="s">
        <f>=HYPERLINK("https://www.leilaoonline.com.br/lote/detalhe/75860", "VW/FUSCA 1500; 1972/1972; VERDE; GASOLINA - FUNCIONANDO")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9.250,00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=HYPERLINK("https://www.leilaoonline.com.br/lote/detalhe/75969", "297")</f>
      </c>
      <c r="B59" s="4" t="s">
        <f>=HYPERLINK("https://www.leilaoonline.com.br/lote/detalhe/75969", "veja o vídeo!! VW/GOL GT; 1986/1986; VERMELHA; ALCOOL - FUNCIONANDO")</f>
      </c>
      <c r="C59" s="4" t="inlineStr">
        <is>
          <t>Vendido</t>
        </is>
      </c>
      <c r="D59" s="4" t="inlineStr">
        <is>
          <t>64</t>
        </is>
      </c>
      <c r="E59" s="5" t="inlineStr">
        <is>
          <t>14.900,00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=HYPERLINK("https://www.leilaoonline.com.br/lote/detalhe/75970", "298")</f>
      </c>
      <c r="B60" s="4" t="s">
        <f>=HYPERLINK("https://www.leilaoonline.com.br/lote/detalhe/75970", "veja o vídeo!! VW/PASSAT GTS POINTER; 1985/1986; CINZA; ALCOOL - FUNCIONANDO")</f>
      </c>
      <c r="C60" s="4" t="inlineStr">
        <is>
          <t>Vendido</t>
        </is>
      </c>
      <c r="D60" s="4" t="inlineStr">
        <is>
          <t>20</t>
        </is>
      </c>
      <c r="E60" s="5" t="inlineStr">
        <is>
          <t>13.600,00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=HYPERLINK("https://www.leilaoonline.com.br/lote/detalhe/75971", "299")</f>
      </c>
      <c r="B61" s="4" t="s">
        <f>=HYPERLINK("https://www.leilaoonline.com.br/lote/detalhe/75971", "veja o vídeo!! VW/GOL GTS; 1988/1988; PRETA; ALCOOL - FUNCIONANDO")</f>
      </c>
      <c r="C61" s="4" t="inlineStr">
        <is>
          <t>Vendido</t>
        </is>
      </c>
      <c r="D61" s="4" t="inlineStr">
        <is>
          <t>65</t>
        </is>
      </c>
      <c r="E61" s="5" t="inlineStr">
        <is>
          <t>14.800,00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=HYPERLINK("https://www.leilaoonline.com.br/lote/detalhe/75352", "300")</f>
      </c>
      <c r="B62" s="4" t="s">
        <f>=HYPERLINK("https://www.leilaoonline.com.br/lote/detalhe/75352", "VW; PARATI 2.0; 2000/2001; CINZA; GASOLINA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=HYPERLINK("https://www.leilaoonline.com.br/lote/detalhe/75359", "301")</f>
      </c>
      <c r="B63" s="4" t="s">
        <f>=HYPERLINK("https://www.leilaoonline.com.br/lote/detalhe/75359", "veja o vídeo!! VW/GOL GL 1.8; 1993/1993; CINZA; ALCOOL - TURBO LEGALIZADO - FUNCIONANDO")</f>
      </c>
      <c r="C63" s="4" t="inlineStr">
        <is>
          <t>Não vendido</t>
        </is>
      </c>
      <c r="D63" s="4" t="inlineStr">
        <is>
          <t>43</t>
        </is>
      </c>
      <c r="E63" s="5" t="inlineStr">
        <is>
          <t>15.750,00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=HYPERLINK("https://www.leilaoonline.com.br/lote/detalhe/75355", "302")</f>
      </c>
      <c r="B64" s="4" t="s">
        <f>=HYPERLINK("https://www.leilaoonline.com.br/lote/detalhe/75355", "vídeo novo!! GM; MONZA SL/E; 1984/1984; VERDE; ALCOOL - FUNCIONANDO")</f>
      </c>
      <c r="C64" s="4" t="inlineStr">
        <is>
          <t>Não vendido</t>
        </is>
      </c>
      <c r="D64" s="4" t="inlineStr">
        <is>
          <t>21</t>
        </is>
      </c>
      <c r="E64" s="5" t="inlineStr">
        <is>
          <t>4.150,00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=HYPERLINK("https://www.leilaoonline.com.br/lote/detalhe/75356", "303")</f>
      </c>
      <c r="B65" s="4" t="s">
        <f>=HYPERLINK("https://www.leilaoonline.com.br/lote/detalhe/75356", "FIAT; 147 GLS; 1980; AZUL; GASOLINA - FUNCIONANDO")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3.700,00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=HYPERLINK("https://www.leilaoonline.com.br/lote/detalhe/75484", "305")</f>
      </c>
      <c r="B66" s="4" t="s">
        <f>=HYPERLINK("https://www.leilaoonline.com.br/lote/detalhe/75484", "VW/FUSCA 1600; 1993/1994; BRANCA; ALCOOL - FUNCIONANDO")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16.450,00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=HYPERLINK("https://www.leilaoonline.com.br/lote/detalhe/75488", "307")</f>
      </c>
      <c r="B67" s="4" t="s">
        <f>=HYPERLINK("https://www.leilaoonline.com.br/lote/detalhe/75488", "veja o vídeo!! VW/FUSCA 1300 L; 1977/1977; BRANCA; GASOLINA - FUNCIONANDO")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7.750,00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=HYPERLINK("https://www.leilaoonline.com.br/lote/detalhe/75644", "308")</f>
      </c>
      <c r="B68" s="4" t="s">
        <f>=HYPERLINK("https://www.leilaoonline.com.br/lote/detalhe/75644", "veja o vídeo!! JET SKI SEA DOO RXT 260 IS 2010; 96 HORAS")</f>
      </c>
      <c r="C68" s="4" t="inlineStr">
        <is>
          <t>Vendido</t>
        </is>
      </c>
      <c r="D68" s="4" t="inlineStr">
        <is>
          <t>90</t>
        </is>
      </c>
      <c r="E68" s="5" t="inlineStr">
        <is>
          <t>34.550,00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=HYPERLINK("https://www.leilaoonline.com.br/lote/detalhe/76452", "309")</f>
      </c>
      <c r="B69" s="4" t="s">
        <f>=HYPERLINK("https://www.leilaoonline.com.br/lote/detalhe/76452", "RODAS ARO 16; 5 FUROS; ORIGINAL DA VOLVO S60")</f>
      </c>
      <c r="C69" s="4" t="inlineStr">
        <is>
          <t>Vendido</t>
        </is>
      </c>
      <c r="D69" s="4" t="inlineStr">
        <is>
          <t>3</t>
        </is>
      </c>
      <c r="E69" s="5" t="inlineStr">
        <is>
          <t>800,00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=HYPERLINK("https://www.leilaoonline.com.br/lote/detalhe/76466", "310")</f>
      </c>
      <c r="B70" s="4" t="s">
        <f>=HYPERLINK("https://www.leilaoonline.com.br/lote/detalhe/76466", "22 PNEUS DIVERSOS - MEDIDAS NAS ESPECIFICAÇÕES")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2026-05-01T07:17:10.00Z</dcterms:created>
  <dc:creator>Tellks Tecnologia</dc:creator>
  <cp:revision>0</cp:revision>
</cp:coreProperties>
</file>