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=HYPERLINK("https://www.leilaoonline.com.br/lote/detalhe/77413", "001")</f>
      </c>
      <c r="B11" s="4" t="s">
        <f>=HYPERLINK("https://www.leilaoonline.com.br/lote/detalhe/77413",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=HYPERLINK("https://www.leilaoonline.com.br/lote/detalhe/77419", "002")</f>
      </c>
      <c r="B12" s="4" t="s">
        <f>=HYPERLINK("https://www.leilaoonline.com.br/lote/detalhe/77419",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=HYPERLINK("https://www.leilaoonline.com.br/lote/detalhe/78214", "003")</f>
      </c>
      <c r="B13" s="4" t="s">
        <f>=HYPERLINK("https://www.leilaoonline.com.br/lote/detalhe/78214", "EMPILHADEIRA MADAL 5 TONELADAS DIESEL - FUNCIONANDO")</f>
      </c>
      <c r="C13" s="4" t="inlineStr">
        <is>
          <t>Não vendido</t>
        </is>
      </c>
      <c r="D13" s="4" t="inlineStr">
        <is>
          <t>71</t>
        </is>
      </c>
      <c r="E13" s="5" t="inlineStr">
        <is>
          <t>40.750,00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=HYPERLINK("https://www.leilaoonline.com.br/lote/detalhe/77418", "004")</f>
      </c>
      <c r="B14" s="4" t="s">
        <f>=HYPERLINK("https://www.leilaoonline.com.br/lote/detalhe/77418",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=HYPERLINK("https://www.leilaoonline.com.br/lote/detalhe/77425", "006")</f>
      </c>
      <c r="B15" s="4" t="s">
        <f>=HYPERLINK("https://www.leilaoonline.com.br/lote/detalhe/77425", "PLATAFORMA ELEVATÓRIA MODELO GS 2046; ANO 2007")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=HYPERLINK("https://www.leilaoonline.com.br/lote/detalhe/77417", "007")</f>
      </c>
      <c r="B16" s="4" t="s">
        <f>=HYPERLINK("https://www.leilaoonline.com.br/lote/detalhe/77417", " CARRETINHA S/ DOCUMENTO")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=HYPERLINK("https://www.leilaoonline.com.br/lote/detalhe/77420", "008")</f>
      </c>
      <c r="B17" s="4" t="s">
        <f>=HYPERLINK("https://www.leilaoonline.com.br/lote/detalhe/77420", " PONTEADEIRA ULTRASOLDA")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=HYPERLINK("https://www.leilaoonline.com.br/lote/detalhe/77414", "009")</f>
      </c>
      <c r="B18" s="4" t="s">
        <f>=HYPERLINK("https://www.leilaoonline.com.br/lote/detalhe/77414", " PONTEADEIRA IEG")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=HYPERLINK("https://www.leilaoonline.com.br/lote/detalhe/77415", "010")</f>
      </c>
      <c r="B19" s="4" t="s">
        <f>=HYPERLINK("https://www.leilaoonline.com.br/lote/detalhe/77415", " BALANÇA MANUAL 500KG")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=HYPERLINK("https://www.leilaoonline.com.br/lote/detalhe/78226", "011")</f>
      </c>
      <c r="B20" s="4" t="s">
        <f>=HYPERLINK("https://www.leilaoonline.com.br/lote/detalhe/78226", "LOTE COM 4 TORRES DE ELEVADOR PARA CAMINHÃO OU ÔNIBUS; CAP. CADA ELEVADOR 5 TON.; CAP. TOTAL DE 20 TON.")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6.650,00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=HYPERLINK("https://www.leilaoonline.com.br/lote/detalhe/77422", "012")</f>
      </c>
      <c r="B21" s="4" t="s">
        <f>=HYPERLINK("https://www.leilaoonline.com.br/lote/detalhe/77422", " CHILLER SABROE CMO 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=HYPERLINK("https://www.leilaoonline.com.br/lote/detalhe/77424", "013")</f>
      </c>
      <c r="B22" s="4" t="s">
        <f>=HYPERLINK("https://www.leilaoonline.com.br/lote/detalhe/77424", " MÁQUINA DE SOLDA MIG BAMBOZZI")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=HYPERLINK("https://www.leilaoonline.com.br/lote/detalhe/77421", "014")</f>
      </c>
      <c r="B23" s="4" t="s">
        <f>=HYPERLINK("https://www.leilaoonline.com.br/lote/detalhe/77421",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=HYPERLINK("https://www.leilaoonline.com.br/lote/detalhe/77423", "015")</f>
      </c>
      <c r="B24" s="4" t="s">
        <f>=HYPERLINK("https://www.leilaoonline.com.br/lote/detalhe/77423", " MÁQUINA DE SOLDA CARRETINHA COM MOTOR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=HYPERLINK("https://www.leilaoonline.com.br/lote/detalhe/78227", "016")</f>
      </c>
      <c r="B25" s="4" t="s">
        <f>=HYPERLINK("https://www.leilaoonline.com.br/lote/detalhe/78227", "LOTE COM 74 CONES BARRIS")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=HYPERLINK("https://www.leilaoonline.com.br/lote/detalhe/78215", "017")</f>
      </c>
      <c r="B26" s="4" t="s">
        <f>=HYPERLINK("https://www.leilaoonline.com.br/lote/detalhe/78215", " LOTE DE CHAVES E FERRAMENTAS; COM APROXIMADAMENTE 400KGS; (((PREÇO POR KG)))")</f>
      </c>
      <c r="C26" s="4" t="inlineStr">
        <is>
          <t>Vendido</t>
        </is>
      </c>
      <c r="D26" s="4" t="inlineStr">
        <is>
          <t>9</t>
        </is>
      </c>
      <c r="E26" s="5" t="inlineStr">
        <is>
          <t>8.800,00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=HYPERLINK("https://www.leilaoonline.com.br/lote/detalhe/77439", "018")</f>
      </c>
      <c r="B27" s="4" t="s">
        <f>=HYPERLINK("https://www.leilaoonline.com.br/lote/detalhe/77439", "GUINDASTE CANARINHO HYSTER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=HYPERLINK("https://www.leilaoonline.com.br/lote/detalhe/78228", "019")</f>
      </c>
      <c r="B28" s="4" t="s">
        <f>=HYPERLINK("https://www.leilaoonline.com.br/lote/detalhe/78228", "TRATOR VALTRA; ANO 2011; MOD BH 180 4 X 4; FALTA EMBREAGEM, PLATO E DISCO")</f>
      </c>
      <c r="C28" s="4" t="inlineStr">
        <is>
          <t>Vendido</t>
        </is>
      </c>
      <c r="D28" s="4" t="inlineStr">
        <is>
          <t>100</t>
        </is>
      </c>
      <c r="E28" s="5" t="inlineStr">
        <is>
          <t>81.500,00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=HYPERLINK("https://www.leilaoonline.com.br/lote/detalhe/77435", "020")</f>
      </c>
      <c r="B29" s="4" t="s">
        <f>=HYPERLINK("https://www.leilaoonline.com.br/lote/detalhe/77435", " SECADOR DE AR COMPRIMIDO NORGREN")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=HYPERLINK("https://www.leilaoonline.com.br/lote/detalhe/77434", "021")</f>
      </c>
      <c r="B30" s="4" t="s">
        <f>=HYPERLINK("https://www.leilaoonline.com.br/lote/detalhe/77434", " TANQUE PULMÃO 1670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=HYPERLINK("https://www.leilaoonline.com.br/lote/detalhe/77436", "022")</f>
      </c>
      <c r="B31" s="4" t="s">
        <f>=HYPERLINK("https://www.leilaoonline.com.br/lote/detalhe/77436", " PENEIRA VIBRATÓRIA")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=HYPERLINK("https://www.leilaoonline.com.br/lote/detalhe/77437", "023")</f>
      </c>
      <c r="B32" s="4" t="s">
        <f>=HYPERLINK("https://www.leilaoonline.com.br/lote/detalhe/77437", " PENEIRA VIBRATÓRIA VIEIRA")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=HYPERLINK("https://www.leilaoonline.com.br/lote/detalhe/77438", "024")</f>
      </c>
      <c r="B33" s="4" t="s">
        <f>=HYPERLINK("https://www.leilaoonline.com.br/lote/detalhe/77438", " SECADOR DE AR COMPRIMIDO NORGREN")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=HYPERLINK("https://www.leilaoonline.com.br/lote/detalhe/77428", "025")</f>
      </c>
      <c r="B34" s="4" t="s">
        <f>=HYPERLINK("https://www.leilaoonline.com.br/lote/detalhe/77428", " PALETEIRA MONTA CARGA HIDRÁULICA À BATERIA (NÃO ACOMPANHA BATERIA)")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=HYPERLINK("https://www.leilaoonline.com.br/lote/detalhe/77427", "028")</f>
      </c>
      <c r="B35" s="4" t="s">
        <f>=HYPERLINK("https://www.leilaoonline.com.br/lote/detalhe/77427", " TANQUE DE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=HYPERLINK("https://www.leilaoonline.com.br/lote/detalhe/77426", "029")</f>
      </c>
      <c r="B36" s="4" t="s">
        <f>=HYPERLINK("https://www.leilaoonline.com.br/lote/detalhe/77426", " COMPRESSOR CARRETINHA WORTHINGTON 160 PÉS MERCEDES DIESEL")</f>
      </c>
      <c r="C36" s="4" t="inlineStr">
        <is>
          <t>Vendido</t>
        </is>
      </c>
      <c r="D36" s="4" t="inlineStr">
        <is>
          <t>4</t>
        </is>
      </c>
      <c r="E36" s="5" t="inlineStr">
        <is>
          <t>4.550,00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=HYPERLINK("https://www.leilaoonline.com.br/lote/detalhe/77429", "030")</f>
      </c>
      <c r="B37" s="4" t="s">
        <f>=HYPERLINK("https://www.leilaoonline.com.br/lote/detalhe/77429", " PAINEL RETIFICADOR/CARREGADOR DE BATERIA MICROPROCESSADO MARCA ADELCO")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=HYPERLINK("https://www.leilaoonline.com.br/lote/detalhe/77432", "031")</f>
      </c>
      <c r="B38" s="4" t="s">
        <f>=HYPERLINK("https://www.leilaoonline.com.br/lote/detalhe/77432", " BATERIA 48V PARA EMPILHADEIRA ELÉTRICA")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4.700,00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=HYPERLINK("https://www.leilaoonline.com.br/lote/detalhe/77430", "035")</f>
      </c>
      <c r="B39" s="4" t="s">
        <f>=HYPERLINK("https://www.leilaoonline.com.br/lote/detalhe/77430", " BATERIA 24V PARA EMPILHADEIRA ELÉTRICA (2 UNIDADES)")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6.350,00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=HYPERLINK("https://www.leilaoonline.com.br/lote/detalhe/77433", "036")</f>
      </c>
      <c r="B40" s="4" t="s">
        <f>=HYPERLINK("https://www.leilaoonline.com.br/lote/detalhe/77433", " CABOS DE DADOS SEM USO (12 ROLOS) C/305M CADA")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=HYPERLINK("https://www.leilaoonline.com.br/lote/detalhe/77431", "037")</f>
      </c>
      <c r="B41" s="4" t="s">
        <f>=HYPERLINK("https://www.leilaoonline.com.br/lote/detalhe/77431", " CABINE DE PINTURA COM CORTINA D'ÁGUA")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=HYPERLINK("https://www.leilaoonline.com.br/lote/detalhe/77444", "038")</f>
      </c>
      <c r="B42" s="4" t="s">
        <f>=HYPERLINK("https://www.leilaoonline.com.br/lote/detalhe/77444", " SERRA DE FITA VERTICAL PARA MADEIRA")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=HYPERLINK("https://www.leilaoonline.com.br/lote/detalhe/77440", "040")</f>
      </c>
      <c r="B43" s="4" t="s">
        <f>=HYPERLINK("https://www.leilaoonline.com.br/lote/detalhe/77440", " MÁQUINA DE LAVAR CAIXAS EM AÇO INÓX EUROJIM")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=HYPERLINK("https://www.leilaoonline.com.br/lote/detalhe/77445", "041")</f>
      </c>
      <c r="B44" s="4" t="s">
        <f>=HYPERLINK("https://www.leilaoonline.com.br/lote/detalhe/77445",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=HYPERLINK("https://www.leilaoonline.com.br/lote/detalhe/77442", "042")</f>
      </c>
      <c r="B45" s="4" t="s">
        <f>=HYPERLINK("https://www.leilaoonline.com.br/lote/detalhe/77442", " JATO DE GRANALHA WHEELABRATOR COM 2 PORTAS PARA NÃO PARAR A PRODUÇÃO")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=HYPERLINK("https://www.leilaoonline.com.br/lote/detalhe/77447", "045")</f>
      </c>
      <c r="B46" s="4" t="s">
        <f>=HYPERLINK("https://www.leilaoonline.com.br/lote/detalhe/77447",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=HYPERLINK("https://www.leilaoonline.com.br/lote/detalhe/77446", "046")</f>
      </c>
      <c r="B47" s="4" t="s">
        <f>=HYPERLINK("https://www.leilaoonline.com.br/lote/detalhe/77446", " EQUIPAMENTO BOBINADOR/DESBOBINADOR/PUXADOR")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=HYPERLINK("https://www.leilaoonline.com.br/lote/detalhe/77443", "047")</f>
      </c>
      <c r="B48" s="4" t="s">
        <f>=HYPERLINK("https://www.leilaoonline.com.br/lote/detalhe/77443", " REDUTOR HIDRÁULICO COM REDIRECIONADOR DE CABO DE AÇO")</f>
      </c>
      <c r="C48" s="4" t="inlineStr">
        <is>
          <t>Vendido</t>
        </is>
      </c>
      <c r="D48" s="4" t="inlineStr">
        <is>
          <t>39</t>
        </is>
      </c>
      <c r="E48" s="5" t="inlineStr">
        <is>
          <t>7.100,00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=HYPERLINK("https://www.leilaoonline.com.br/lote/detalhe/77441", "048")</f>
      </c>
      <c r="B49" s="4" t="s">
        <f>=HYPERLINK("https://www.leilaoonline.com.br/lote/detalhe/77441", " PAINEL COM INVERSORES DE FREQUÊNCIA")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=HYPERLINK("https://www.leilaoonline.com.br/lote/detalhe/77451", "050")</f>
      </c>
      <c r="B50" s="4" t="s">
        <f>=HYPERLINK("https://www.leilaoonline.com.br/lote/detalhe/77451",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=HYPERLINK("https://www.leilaoonline.com.br/lote/detalhe/77452", "055")</f>
      </c>
      <c r="B51" s="4" t="s">
        <f>=HYPERLINK("https://www.leilaoonline.com.br/lote/detalhe/77452", "2 PIAS COM CUBA; COMPRIMENTO 0,90; LARGURA 0,52; ALTURA 0,12")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=HYPERLINK("https://www.leilaoonline.com.br/lote/detalhe/78331", "056")</f>
      </c>
      <c r="B52" s="4" t="s">
        <f>=HYPERLINK("https://www.leilaoonline.com.br/lote/detalhe/78331", "LAVADORA KARCHER HDS 800")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=HYPERLINK("https://www.leilaoonline.com.br/lote/detalhe/78332", "057")</f>
      </c>
      <c r="B53" s="4" t="s">
        <f>=HYPERLINK("https://www.leilaoonline.com.br/lote/detalhe/78332", "MOTOR ELÉTRICO WAQ DE 75HP; 100CV RPM 3560RPM VOLT 440")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=HYPERLINK("https://www.leilaoonline.com.br/lote/detalhe/78333", "058")</f>
      </c>
      <c r="B54" s="4" t="s">
        <f>=HYPERLINK("https://www.leilaoonline.com.br/lote/detalhe/78333", "MOTOR ELÉTRICO WAQ DE 75HP; 100CV RPM 3560RPM VOLT 440")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=HYPERLINK("https://www.leilaoonline.com.br/lote/detalhe/78334", "059")</f>
      </c>
      <c r="B55" s="4" t="s">
        <f>=HYPERLINK("https://www.leilaoonline.com.br/lote/detalhe/78334", "MOTOR ELÉTRICO WAQ DE 75HP; 100CV RPM 3560RPM VOLT 440")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=HYPERLINK("https://www.leilaoonline.com.br/lote/detalhe/78335", "060")</f>
      </c>
      <c r="B56" s="4" t="s">
        <f>=HYPERLINK("https://www.leilaoonline.com.br/lote/detalhe/78335", "MOTOR ELÉTRICO WAQ DE 100HP; 150CV RPM 1785RPM VOLT 220 380 440")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=HYPERLINK("https://www.leilaoonline.com.br/lote/detalhe/78336", "061")</f>
      </c>
      <c r="B57" s="4" t="s">
        <f>=HYPERLINK("https://www.leilaoonline.com.br/lote/detalhe/78336", "MOTOR ELÉTRICO WAQ DE 37HP; 50CV RPM 3550RPM VOLT 220 380 440")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=HYPERLINK("https://www.leilaoonline.com.br/lote/detalhe/78337", "062")</f>
      </c>
      <c r="B58" s="4" t="s">
        <f>=HYPERLINK("https://www.leilaoonline.com.br/lote/detalhe/78337", "MOTOR ELÉTRICO DE 25HP; RPM 3540RPM VOLT 220 380 440")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=HYPERLINK("https://www.leilaoonline.com.br/lote/detalhe/78338", "063")</f>
      </c>
      <c r="B59" s="4" t="s">
        <f>=HYPERLINK("https://www.leilaoonline.com.br/lote/detalhe/78338", "MOTOR ELÉTRICO DE 25HP0 RPM 3540RPM VOLT 220 380 440; COM BOMBA DARKA A3E15")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=HYPERLINK("https://www.leilaoonline.com.br/lote/detalhe/78339", "064")</f>
      </c>
      <c r="B60" s="4" t="s">
        <f>=HYPERLINK("https://www.leilaoonline.com.br/lote/detalhe/78339", "MOTOR ELÉTRICO HV33G15 30HP 40CV RPM; 3550RPM VOLT 220 380 440 COM BOMBA DARKA")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=HYPERLINK("https://www.leilaoonline.com.br/lote/detalhe/78340", "065")</f>
      </c>
      <c r="B61" s="4" t="s">
        <f>=HYPERLINK("https://www.leilaoonline.com.br/lote/detalhe/78340", "MOTOR ELÉTRICO HV33G15 30HP 40CV RPM; 3550RPM VOLT 220 380 440 COM BOMBA DARKA")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=HYPERLINK("https://www.leilaoonline.com.br/lote/detalhe/77910", "101")</f>
      </c>
      <c r="B62" s="4" t="s">
        <f>=HYPERLINK("https://www.leilaoonline.com.br/lote/detalhe/77910", "BATERIA TRACIONÁRIA MOURA EMPILHADEIRA ELÉTRICA 48V - SEM USO")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6.150,00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=HYPERLINK("https://www.leilaoonline.com.br/lote/detalhe/77911", "102")</f>
      </c>
      <c r="B63" s="4" t="s">
        <f>=HYPERLINK("https://www.leilaoonline.com.br/lote/detalhe/77911", "BATERIA TRACIONÁRIA EMPILHADEIRA ELÉTRICA 24V")</f>
      </c>
      <c r="C63" s="4" t="inlineStr">
        <is>
          <t>Vendido</t>
        </is>
      </c>
      <c r="D63" s="4" t="inlineStr">
        <is>
          <t>9</t>
        </is>
      </c>
      <c r="E63" s="5" t="inlineStr">
        <is>
          <t>2.450,00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=HYPERLINK("https://www.leilaoonline.com.br/lote/detalhe/77912", "104")</f>
      </c>
      <c r="B64" s="4" t="s">
        <f>=HYPERLINK("https://www.leilaoonline.com.br/lote/detalhe/77912", "TORNO MECÂNICO COLCHESTER TRIUMPH 2000 - CÓD. 775")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=HYPERLINK("https://www.leilaoonline.com.br/lote/detalhe/77913", "105")</f>
      </c>
      <c r="B65" s="4" t="s">
        <f>=HYPERLINK("https://www.leilaoonline.com.br/lote/detalhe/77913", "TORNO MECÂNICO NARDINI COM CAVA 1800 X 580MM")</f>
      </c>
      <c r="C65" s="4" t="inlineStr">
        <is>
          <t>Vendido</t>
        </is>
      </c>
      <c r="D65" s="4" t="inlineStr">
        <is>
          <t>52</t>
        </is>
      </c>
      <c r="E65" s="5" t="inlineStr">
        <is>
          <t>18.750,00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=HYPERLINK("https://www.leilaoonline.com.br/lote/detalhe/77914", "107")</f>
      </c>
      <c r="B66" s="4" t="s">
        <f>=HYPERLINK("https://www.leilaoonline.com.br/lote/detalhe/77914", "TORNO MECÂNICO NARDINI 2000 X 450MM")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=HYPERLINK("https://www.leilaoonline.com.br/lote/detalhe/77915", "108")</f>
      </c>
      <c r="B67" s="4" t="s">
        <f>=HYPERLINK("https://www.leilaoonline.com.br/lote/detalhe/77915", "PISTA DE PATINAÇÃO SINTÉTICA COM PISO EM RESINA E ESTRUTURA DE FERRO APX. 200M²; ACOMPANHA PATINS -  DESMONTADA")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=HYPERLINK("https://www.leilaoonline.com.br/lote/detalhe/77916", "109")</f>
      </c>
      <c r="B68" s="4" t="s">
        <f>=HYPERLINK("https://www.leilaoonline.com.br/lote/detalhe/77916", "ARQUIVO DESLIZANTE ACECO MEDIDAS A=2,20 x L=3,20 x C=4,77CM 10 FACES - DESMONTADA")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=HYPERLINK("https://www.leilaoonline.com.br/lote/detalhe/77917", "110")</f>
      </c>
      <c r="B69" s="4" t="s">
        <f>=HYPERLINK("https://www.leilaoonline.com.br/lote/detalhe/77917", "LOTE COM 9 PRATELEIRAS DUPLAS BANDEJA 30X90CM")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=HYPERLINK("https://www.leilaoonline.com.br/lote/detalhe/77918", "112")</f>
      </c>
      <c r="B70" s="4" t="s">
        <f>=HYPERLINK("https://www.leilaoonline.com.br/lote/detalhe/77918", "LOTE COM 8 PRATELEIRAS DUPLAS BANDEJA 30X90CM")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=HYPERLINK("https://www.leilaoonline.com.br/lote/detalhe/77919", "113")</f>
      </c>
      <c r="B71" s="4" t="s">
        <f>=HYPERLINK("https://www.leilaoonline.com.br/lote/detalhe/77919", "LOTE COM APROXIMADAMENTE 1800KG DE PISO PARA MEZANINO - PREÇO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4,50</t>
        </is>
      </c>
      <c r="F71" s="4" t="inlineStr">
        <is>
          <t>1.00</t>
        </is>
      </c>
    </row>
    <row collapsed="false" customFormat="false" customHeight="false" hidden="false" ht="12.1" outlineLevel="0" r="72">
      <c r="A72" s="5" t="s">
        <f>=HYPERLINK("https://www.leilaoonline.com.br/lote/detalhe/77920", "114")</f>
      </c>
      <c r="B72" s="4" t="s">
        <f>=HYPERLINK("https://www.leilaoonline.com.br/lote/detalhe/77920", "COMPRESSOR PARAFUSO CHICAGO PNEUMATIC 40CV")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6.500,00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=HYPERLINK("https://www.leilaoonline.com.br/lote/detalhe/77921", "115")</f>
      </c>
      <c r="B73" s="4" t="s">
        <f>=HYPERLINK("https://www.leilaoonline.com.br/lote/detalhe/77921", "PRENSA ENFARDADEIRA")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=HYPERLINK("https://www.leilaoonline.com.br/lote/detalhe/77922", "117")</f>
      </c>
      <c r="B74" s="4" t="s">
        <f>=HYPERLINK("https://www.leilaoonline.com.br/lote/detalhe/77922", "PRENSA ENFARDADEIRA")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=HYPERLINK("https://www.leilaoonline.com.br/lote/detalhe/77923", "119")</f>
      </c>
      <c r="B75" s="4" t="s">
        <f>=HYPERLINK("https://www.leilaoonline.com.br/lote/detalhe/77923", "ELEVADOR AUTOMATIVO 2500KG TRIFÁSICO")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=HYPERLINK("https://www.leilaoonline.com.br/lote/detalhe/77924", "120")</f>
      </c>
      <c r="B76" s="4" t="s">
        <f>=HYPERLINK("https://www.leilaoonline.com.br/lote/detalhe/77924", "PLAINA LIMADORA 450MM")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=HYPERLINK("https://www.leilaoonline.com.br/lote/detalhe/77925", "121")</f>
      </c>
      <c r="B77" s="4" t="s">
        <f>=HYPERLINK("https://www.leilaoonline.com.br/lote/detalhe/77925", "LAMINADOR ELÉTRICO PARA OURIVES MARCA FEROLLA")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=HYPERLINK("https://www.leilaoonline.com.br/lote/detalhe/77926", "122")</f>
      </c>
      <c r="B78" s="4" t="s">
        <f>=HYPERLINK("https://www.leilaoonline.com.br/lote/detalhe/77926", "RADIADOR LIEBHERR")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=HYPERLINK("https://www.leilaoonline.com.br/lote/detalhe/77927", "123")</f>
      </c>
      <c r="B79" s="4" t="s">
        <f>=HYPERLINK("https://www.leilaoonline.com.br/lote/detalhe/77927",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=HYPERLINK("https://www.leilaoonline.com.br/lote/detalhe/77928", "124")</f>
      </c>
      <c r="B80" s="4" t="s">
        <f>=HYPERLINK("https://www.leilaoonline.com.br/lote/detalhe/77928", "COMPRESSOR DENTAL AIR ZAP MOD. DA 1100")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=HYPERLINK("https://www.leilaoonline.com.br/lote/detalhe/77929", "125")</f>
      </c>
      <c r="B81" s="4" t="s">
        <f>=HYPERLINK("https://www.leilaoonline.com.br/lote/detalhe/77929",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=HYPERLINK("https://www.leilaoonline.com.br/lote/detalhe/77930", "128")</f>
      </c>
      <c r="B82" s="4" t="s">
        <f>=HYPERLINK("https://www.leilaoonline.com.br/lote/detalhe/77930", "BALANCIM HIDRÁULICO POPPI")</f>
      </c>
      <c r="C82" s="4" t="inlineStr">
        <is>
          <t>Não vendido</t>
        </is>
      </c>
      <c r="D82" s="4" t="inlineStr">
        <is>
          <t>10</t>
        </is>
      </c>
      <c r="E82" s="5" t="inlineStr">
        <is>
          <t>6.000,00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=HYPERLINK("https://www.leilaoonline.com.br/lote/detalhe/77931", "129")</f>
      </c>
      <c r="B83" s="4" t="s">
        <f>=HYPERLINK("https://www.leilaoonline.com.br/lote/detalhe/77931", "FRESADORA UNIVERSAL NATAL COM COMANDO DIGITAL")</f>
      </c>
      <c r="C83" s="4" t="inlineStr">
        <is>
          <t>Vendido</t>
        </is>
      </c>
      <c r="D83" s="4" t="inlineStr">
        <is>
          <t>17</t>
        </is>
      </c>
      <c r="E83" s="5" t="inlineStr">
        <is>
          <t>9.000,00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=HYPERLINK("https://www.leilaoonline.com.br/lote/detalhe/77932", "130")</f>
      </c>
      <c r="B84" s="4" t="s">
        <f>=HYPERLINK("https://www.leilaoonline.com.br/lote/detalhe/77932", "PLATAFORMA ELEVATÓRIA PARA CAMINHÃO BÁU")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=HYPERLINK("https://www.leilaoonline.com.br/lote/detalhe/77933", "131")</f>
      </c>
      <c r="B85" s="4" t="s">
        <f>=HYPERLINK("https://www.leilaoonline.com.br/lote/detalhe/77933", "BOMBA DE ALTA PRESSÃO CT-380 SERVITECH PARA APLICAÇÃO DE ESMALTE")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=HYPERLINK("https://www.leilaoonline.com.br/lote/detalhe/77934", "135")</f>
      </c>
      <c r="B86" s="4" t="s">
        <f>=HYPERLINK("https://www.leilaoonline.com.br/lote/detalhe/77934", "BOMBA DE ALTA PRESSÃO CT-380 SERVITECH PARA APLICAÇÃO DE ESMALTE")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=HYPERLINK("https://www.leilaoonline.com.br/lote/detalhe/77935", "136")</f>
      </c>
      <c r="B87" s="4" t="s">
        <f>=HYPERLINK("https://www.leilaoonline.com.br/lote/detalhe/77935", "TORNO MECÂNICO IMOR 2000 X 560MM")</f>
      </c>
      <c r="C87" s="4" t="inlineStr">
        <is>
          <t>Vendido</t>
        </is>
      </c>
      <c r="D87" s="4" t="inlineStr">
        <is>
          <t>35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=HYPERLINK("https://www.leilaoonline.com.br/lote/detalhe/77936", "137")</f>
      </c>
      <c r="B88" s="4" t="s">
        <f>=HYPERLINK("https://www.leilaoonline.com.br/lote/detalhe/77936", "UNIDADE HIDRÁULICA REXROTH 10HP COM COMANDO")</f>
      </c>
      <c r="C88" s="4" t="inlineStr">
        <is>
          <t>Vendido</t>
        </is>
      </c>
      <c r="D88" s="4" t="inlineStr">
        <is>
          <t>12</t>
        </is>
      </c>
      <c r="E88" s="5" t="inlineStr">
        <is>
          <t>3.350,00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=HYPERLINK("https://www.leilaoonline.com.br/lote/detalhe/77937", "138")</f>
      </c>
      <c r="B89" s="4" t="s">
        <f>=HYPERLINK("https://www.leilaoonline.com.br/lote/detalhe/77937", "TORRE DE EMPILHADEIRA")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=HYPERLINK("https://www.leilaoonline.com.br/lote/detalhe/77938", "139")</f>
      </c>
      <c r="B90" s="4" t="s">
        <f>=HYPERLINK("https://www.leilaoonline.com.br/lote/detalhe/77938", "PRENSA EXCÊNTRICA 80 TONELADAS")</f>
      </c>
      <c r="C90" s="4" t="inlineStr">
        <is>
          <t>Vendido</t>
        </is>
      </c>
      <c r="D90" s="4" t="inlineStr">
        <is>
          <t>27</t>
        </is>
      </c>
      <c r="E90" s="5" t="inlineStr">
        <is>
          <t>14.500,00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=HYPERLINK("https://www.leilaoonline.com.br/lote/detalhe/77939", "140")</f>
      </c>
      <c r="B91" s="4" t="s">
        <f>=HYPERLINK("https://www.leilaoonline.com.br/lote/detalhe/77939", "CARRINHO ABERTO PORTA FERRAMENTAS")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=HYPERLINK("https://www.leilaoonline.com.br/lote/detalhe/77940", "141")</f>
      </c>
      <c r="B92" s="4" t="s">
        <f>=HYPERLINK("https://www.leilaoonline.com.br/lote/detalhe/77940", "CARRINHO ABERTO PORTA FERRAMENTAS")</f>
      </c>
      <c r="C92" s="4" t="inlineStr">
        <is>
          <t>Vendido</t>
        </is>
      </c>
      <c r="D92" s="4" t="inlineStr">
        <is>
          <t>2</t>
        </is>
      </c>
      <c r="E92" s="5" t="inlineStr">
        <is>
          <t>650,00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=HYPERLINK("https://www.leilaoonline.com.br/lote/detalhe/77941", "142")</f>
      </c>
      <c r="B93" s="4" t="s">
        <f>=HYPERLINK("https://www.leilaoonline.com.br/lote/detalhe/77941", "LOTE COM 6 MÁQUINAS DE SOLDA")</f>
      </c>
      <c r="C93" s="4" t="inlineStr">
        <is>
          <t>Vendido</t>
        </is>
      </c>
      <c r="D93" s="4" t="inlineStr">
        <is>
          <t>9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=HYPERLINK("https://www.leilaoonline.com.br/lote/detalhe/77942", "145")</f>
      </c>
      <c r="B94" s="4" t="s">
        <f>=HYPERLINK("https://www.leilaoonline.com.br/lote/detalhe/77942", "LOTE COM 4 MÁQUINAS DE SOLDA")</f>
      </c>
      <c r="C94" s="4" t="inlineStr">
        <is>
          <t>Vendido</t>
        </is>
      </c>
      <c r="D94" s="4" t="inlineStr">
        <is>
          <t>11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=HYPERLINK("https://www.leilaoonline.com.br/lote/detalhe/77943", "146")</f>
      </c>
      <c r="B95" s="4" t="s">
        <f>=HYPERLINK("https://www.leilaoonline.com.br/lote/detalhe/77943", "LOTE COM 3 MÁQUINAS DE SOLDA")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=HYPERLINK("https://www.leilaoonline.com.br/lote/detalhe/77944", "147")</f>
      </c>
      <c r="B96" s="4" t="s">
        <f>=HYPERLINK("https://www.leilaoonline.com.br/lote/detalhe/77944", "CARREGADOR DE BATERIA DE EMPILHADEIRA 80V/50A")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=HYPERLINK("https://www.leilaoonline.com.br/lote/detalhe/77945", "148")</f>
      </c>
      <c r="B97" s="4" t="s">
        <f>=HYPERLINK("https://www.leilaoonline.com.br/lote/detalhe/77945", "PENEIRA VIBRATÓRIA VIEIRA")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=HYPERLINK("https://www.leilaoonline.com.br/lote/detalhe/77946", "149")</f>
      </c>
      <c r="B98" s="4" t="s">
        <f>=HYPERLINK("https://www.leilaoonline.com.br/lote/detalhe/77946", "LOTE COM PRATELEIRAS DUPLAS DESMONTADAS - 7 BANDEJAS 30x90CM CADA COM 8 COLUNAS DUPLAS")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1.700,00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=HYPERLINK("https://www.leilaoonline.com.br/lote/detalhe/77947", "150")</f>
      </c>
      <c r="B99" s="4" t="s">
        <f>=HYPERLINK("https://www.leilaoonline.com.br/lote/detalhe/77947", "LOTE COM PRATELEIRAS DUPLAS DESMONTADAS - 7 BANDEJAS 30x90CM CADA COM 8 COLUNAS DUPLAS")</f>
      </c>
      <c r="C99" s="4" t="inlineStr">
        <is>
          <t>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=HYPERLINK("https://www.leilaoonline.com.br/lote/detalhe/77948", "151")</f>
      </c>
      <c r="B100" s="4" t="s">
        <f>=HYPERLINK("https://www.leilaoonline.com.br/lote/detalhe/77948", "LOTE COM PRATELEIRAS DUPLAS DESMONTADAS - 7 BANDEJAS 30x90CM CADA COM 8 COLUNAS DUPLAS")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=HYPERLINK("https://www.leilaoonline.com.br/lote/detalhe/77949", "152")</f>
      </c>
      <c r="B101" s="4" t="s">
        <f>=HYPERLINK("https://www.leilaoonline.com.br/lote/detalhe/77949", "LOTE COM PRATELEIRAS DUPLAS DESMONTADAS - 7 BANDEJAS 30x90CM CADA COM 8 COLUNAS DUPLAS")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=HYPERLINK("https://www.leilaoonline.com.br/lote/detalhe/77950", "153")</f>
      </c>
      <c r="B102" s="4" t="s">
        <f>=HYPERLINK("https://www.leilaoonline.com.br/lote/detalhe/77950", "LOTE COM PRATELEIRAS DUPLAS DESMONTADAS - 7 BANDEJAS 30x90CM CADA COM 8 COLUNAS DUPLAS")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=HYPERLINK("https://www.leilaoonline.com.br/lote/detalhe/77951", "154")</f>
      </c>
      <c r="B103" s="4" t="s">
        <f>=HYPERLINK("https://www.leilaoonline.com.br/lote/detalhe/77951", "FORNO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=HYPERLINK("https://www.leilaoonline.com.br/lote/detalhe/77952", "155")</f>
      </c>
      <c r="B104" s="4" t="s">
        <f>=HYPERLINK("https://www.leilaoonline.com.br/lote/detalhe/77952", "BOMBA ÁGUA QUENTE KARCHER HD-800")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=HYPERLINK("https://www.leilaoonline.com.br/lote/detalhe/77953", "156")</f>
      </c>
      <c r="B105" s="4" t="s">
        <f>=HYPERLINK("https://www.leilaoonline.com.br/lote/detalhe/77953", "MISTURADOR ALIMENTÍCIO EM AÇO INÓX  FERMENTO")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=HYPERLINK("https://www.leilaoonline.com.br/lote/detalhe/77954", "157")</f>
      </c>
      <c r="B106" s="4" t="s">
        <f>=HYPERLINK("https://www.leilaoonline.com.br/lote/detalhe/77954", "GRUPO GERADOR DE ENERGIA 1000KVA PALMERO")</f>
      </c>
      <c r="C106" s="4" t="inlineStr">
        <is>
          <t>Não vendido</t>
        </is>
      </c>
      <c r="D106" s="4" t="inlineStr">
        <is>
          <t>20</t>
        </is>
      </c>
      <c r="E106" s="5" t="inlineStr">
        <is>
          <t>14.500,00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=HYPERLINK("https://www.leilaoonline.com.br/lote/detalhe/77955", "158")</f>
      </c>
      <c r="B107" s="4" t="s">
        <f>=HYPERLINK("https://www.leilaoonline.com.br/lote/detalhe/77955", "TESOURA ROTATIVA PARA CHAPAS")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=HYPERLINK("https://www.leilaoonline.com.br/lote/detalhe/77956", "159")</f>
      </c>
      <c r="B108" s="4" t="s">
        <f>=HYPERLINK("https://www.leilaoonline.com.br/lote/detalhe/77956", "PRENSA HIDRÁULICA  60 TONELADAS")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=HYPERLINK("https://www.leilaoonline.com.br/lote/detalhe/77957", "160")</f>
      </c>
      <c r="B109" s="4" t="s">
        <f>=HYPERLINK("https://www.leilaoonline.com.br/lote/detalhe/77957", "PRENSA HIDRÁULICA  60 TONELADAS")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5.150,00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=HYPERLINK("https://www.leilaoonline.com.br/lote/detalhe/77958", "161")</f>
      </c>
      <c r="B110" s="4" t="s">
        <f>=HYPERLINK("https://www.leilaoonline.com.br/lote/detalhe/77958", "EXTRUSORA 28MM CO-EXTRUSÃO")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=HYPERLINK("https://www.leilaoonline.com.br/lote/detalhe/77959", "162")</f>
      </c>
      <c r="B111" s="4" t="s">
        <f>=HYPERLINK("https://www.leilaoonline.com.br/lote/detalhe/77959", "TUNEL DE ENCOLHIMENTO WELDOTRON")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=HYPERLINK("https://www.leilaoonline.com.br/lote/detalhe/77960", "163")</f>
      </c>
      <c r="B112" s="4" t="s">
        <f>=HYPERLINK("https://www.leilaoonline.com.br/lote/detalhe/77960", "PAINEL DE PARTIDA DE GERADORES")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=HYPERLINK("https://www.leilaoonline.com.br/lote/detalhe/77961", "164")</f>
      </c>
      <c r="B113" s="4" t="s">
        <f>=HYPERLINK("https://www.leilaoonline.com.br/lote/detalhe/77961", "CHILLER MECALOR 75000KCAL")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=HYPERLINK("https://www.leilaoonline.com.br/lote/detalhe/77962", "165")</f>
      </c>
      <c r="B114" s="4" t="s">
        <f>=HYPERLINK("https://www.leilaoonline.com.br/lote/detalhe/77962", "LAMINADORA MARCA WV 2017; ROLARIA ANILOX; FORNO 3 ESTÁGIOS; REBOBINADOR; ESPESSURAS DE APLICAÇÃO: 0,06MM a 0,40MM, LARGURA: 1000MM")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=HYPERLINK("https://www.leilaoonline.com.br/lote/detalhe/77448", "2002")</f>
      </c>
      <c r="B115" s="4" t="s">
        <f>=HYPERLINK("https://www.leilaoonline.com.br/lote/detalhe/77448", "CABEÇOTE DE ESPALMADEIRA PVC FACA SOBRE CILINDRO - CÓD. 525 -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875,00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=HYPERLINK("https://www.leilaoonline.com.br/lote/detalhe/77449", "2003")</f>
      </c>
      <c r="B116" s="4" t="s">
        <f>=HYPERLINK("https://www.leilaoonline.com.br/lote/detalhe/77449", "CALANDRA ESPALMADEIRA LAMINADO DE PVC - CÓD. 528 - CL2022")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1.625,00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=HYPERLINK("https://www.leilaoonline.com.br/lote/detalhe/77450", "2004")</f>
      </c>
      <c r="B117" s="4" t="s">
        <f>=HYPERLINK("https://www.leilaoonline.com.br/lote/detalhe/77450", "EXTRUSORA DE PLÁSTICO EGAN JOHN BROWN 150MM - CÓD. 725 - CL2022")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=HYPERLINK("https://www.leilaoonline.com.br/lote/detalhe/77454", "2005")</f>
      </c>
      <c r="B118" s="4" t="s">
        <f>=HYPERLINK("https://www.leilaoonline.com.br/lote/detalhe/77454", "EXTRUSORA DE PLÁSTICO EGAN JOHN BROWN 90MM - CÓD. 726 - CL2022")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=HYPERLINK("https://www.leilaoonline.com.br/lote/detalhe/77455", "2006")</f>
      </c>
      <c r="B119" s="4" t="s">
        <f>=HYPERLINK("https://www.leilaoonline.com.br/lote/detalhe/77455", "EXTRUSORA DE PLÁSTICO EGAN JOHN BROWN 90MM - CÓD. 727 - CL2022")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=HYPERLINK("https://www.leilaoonline.com.br/lote/detalhe/77456", "2007")</f>
      </c>
      <c r="B120" s="4" t="s">
        <f>=HYPERLINK("https://www.leilaoonline.com.br/lote/detalhe/77456", "CABEÇOTE FLAT DIE LAMINADO 3000MM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=HYPERLINK("https://www.leilaoonline.com.br/lote/detalhe/77457", "2008")</f>
      </c>
      <c r="B121" s="4" t="s">
        <f>=HYPERLINK("https://www.leilaoonline.com.br/lote/detalhe/77457", "CALANDRA DE PLÁSTICO PARA LAMINADOS 3000MM - CL2022")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=HYPERLINK("https://www.leilaoonline.com.br/lote/detalhe/77458", "2009")</f>
      </c>
      <c r="B122" s="4" t="s">
        <f>=HYPERLINK("https://www.leilaoonline.com.br/lote/detalhe/77458", "BOBINADOR ORBITAL PARA LAMINADOS 3000MM - CL2022")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=HYPERLINK("https://www.leilaoonline.com.br/lote/detalhe/77459", "2010")</f>
      </c>
      <c r="B123" s="4" t="s">
        <f>=HYPERLINK("https://www.leilaoonline.com.br/lote/detalhe/77459", "MISTURADOR E PRÉ AQUECEDOR PARA EXTRUSORA PLÁSTICO - CÓD. 732 - CL2022")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2.125,00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=HYPERLINK("https://www.leilaoonline.com.br/lote/detalhe/77460", "2011")</f>
      </c>
      <c r="B124" s="4" t="s">
        <f>=HYPERLINK("https://www.leilaoonline.com.br/lote/detalhe/77460", "MISTURADOR E PRÉ AQUECEDOR PARA EXTRUSORA PLÁSTICO - CÓD. 733 - CL2022")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5.100,00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=HYPERLINK("https://www.leilaoonline.com.br/lote/detalhe/77461", "2012")</f>
      </c>
      <c r="B125" s="4" t="s">
        <f>=HYPERLINK("https://www.leilaoonline.com.br/lote/detalhe/77461", "MOINHO DE PLÁSTICO 500MM - CÓD. 735 - CL2022")</f>
      </c>
      <c r="C125" s="4" t="inlineStr">
        <is>
          <t>Vendido</t>
        </is>
      </c>
      <c r="D125" s="4" t="inlineStr">
        <is>
          <t>77</t>
        </is>
      </c>
      <c r="E125" s="5" t="inlineStr">
        <is>
          <t>20.150,00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=HYPERLINK("https://www.leilaoonline.com.br/lote/detalhe/77462", "2013")</f>
      </c>
      <c r="B126" s="4" t="s">
        <f>=HYPERLINK("https://www.leilaoonline.com.br/lote/detalhe/77462", "MOINHO DE PLÁSTICO PRIMOTÉCNICA 600MM 50 CV - CÓD. 707 - CL2022")</f>
      </c>
      <c r="C126" s="4" t="inlineStr">
        <is>
          <t>Não vendido</t>
        </is>
      </c>
      <c r="D126" s="4" t="inlineStr">
        <is>
          <t>88</t>
        </is>
      </c>
      <c r="E126" s="5" t="inlineStr">
        <is>
          <t>21.300,00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=HYPERLINK("https://www.leilaoonline.com.br/lote/detalhe/77463", "2014")</f>
      </c>
      <c r="B127" s="4" t="s">
        <f>=HYPERLINK("https://www.leilaoonline.com.br/lote/detalhe/77463", "AGLUTINADOR DE PLÁSTICO 75HP - CÓD. 560 - CL2022")</f>
      </c>
      <c r="C127" s="4" t="inlineStr">
        <is>
          <t>Não vendido</t>
        </is>
      </c>
      <c r="D127" s="4" t="inlineStr">
        <is>
          <t>42</t>
        </is>
      </c>
      <c r="E127" s="5" t="inlineStr">
        <is>
          <t>9.150,00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=HYPERLINK("https://www.leilaoonline.com.br/lote/detalhe/77464", "2017")</f>
      </c>
      <c r="B128" s="4" t="s">
        <f>=HYPERLINK("https://www.leilaoonline.com.br/lote/detalhe/77464", "EXTRUSORA PARA LAMINADOS FLAT DIE CALANDRA E PUXADOR - CÓD. 721 - CL2022")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8.250,00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=HYPERLINK("https://www.leilaoonline.com.br/lote/detalhe/77465", "2018")</f>
      </c>
      <c r="B129" s="4" t="s">
        <f>=HYPERLINK("https://www.leilaoonline.com.br/lote/detalhe/77465", "MISTURADOR TIPO V EM AÇO INOX 600 LITROS - CÓD. 572 - CL2022")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2.800,00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=HYPERLINK("https://www.leilaoonline.com.br/lote/detalhe/77466", "2019")</f>
      </c>
      <c r="B130" s="4" t="s">
        <f>=HYPERLINK("https://www.leilaoonline.com.br/lote/detalhe/77466", "REATOR BATEDOR AÇO INOX 1/2 CANA 1000 LITROS - Cód. 569 - CL2022")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4.375,00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=HYPERLINK("https://www.leilaoonline.com.br/lote/detalhe/77467", "2020")</f>
      </c>
      <c r="B131" s="4" t="s">
        <f>=HYPERLINK("https://www.leilaoonline.com.br/lote/detalhe/77467", "REATOR BATEDOR AÇO INOX 2000 LITROS - CÓD. 573 - CL2022")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4.375,00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=HYPERLINK("https://www.leilaoonline.com.br/lote/detalhe/77468", "2021")</f>
      </c>
      <c r="B132" s="4" t="s">
        <f>=HYPERLINK("https://www.leilaoonline.com.br/lote/detalhe/77468", "REATOR AÇO INOX 5000 LITROS MISTURADOR ENCAMISADO - CL2022")</f>
      </c>
      <c r="C132" s="4" t="inlineStr">
        <is>
          <t>Não vendido</t>
        </is>
      </c>
      <c r="D132" s="4" t="inlineStr">
        <is>
          <t>14</t>
        </is>
      </c>
      <c r="E132" s="5" t="inlineStr">
        <is>
          <t>18.000,00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=HYPERLINK("https://www.leilaoonline.com.br/lote/detalhe/77469", "2024")</f>
      </c>
      <c r="B133" s="4" t="s">
        <f>=HYPERLINK("https://www.leilaoonline.com.br/lote/detalhe/77469", "BOMBA HELICOIDAL DOSADORA NIETSCH NM045SY01L07V 2002 - CL2022")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1.575,00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=HYPERLINK("https://www.leilaoonline.com.br/lote/detalhe/77470", "2029")</f>
      </c>
      <c r="B134" s="4" t="s">
        <f>=HYPERLINK("https://www.leilaoonline.com.br/lote/detalhe/77470", "ELETROFORJA FORNO DE AQUECIMENTO FORJARIA 35KVA - CÓD. 737 - CL2022")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1.600,00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=HYPERLINK("https://www.leilaoonline.com.br/lote/detalhe/77471", "2030")</f>
      </c>
      <c r="B135" s="4" t="s">
        <f>=HYPERLINK("https://www.leilaoonline.com.br/lote/detalhe/77471", "ELETROFORJA FORNO DE AQUECIMENTO FORJARIA 100KVA - CÓD. 738 - CL2022")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=HYPERLINK("https://www.leilaoonline.com.br/lote/detalhe/77472", "2032")</f>
      </c>
      <c r="B136" s="4" t="s">
        <f>=HYPERLINK("https://www.leilaoonline.com.br/lote/detalhe/77472", "PRENSA DE FRICÇÃO FORJARIA GUTMANN 40 TONELADAS - CÓD. 746 - CL2022")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1.275,00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=HYPERLINK("https://www.leilaoonline.com.br/lote/detalhe/77473", "2033")</f>
      </c>
      <c r="B137" s="4" t="s">
        <f>=HYPERLINK("https://www.leilaoonline.com.br/lote/detalhe/77473", "PRENSA DE FRICÇÃO FORJARIA GUTMANN 80 TONELADAS - CÓD. 747 -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2.125,00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=HYPERLINK("https://www.leilaoonline.com.br/lote/detalhe/77475", "2034")</f>
      </c>
      <c r="B138" s="4" t="s">
        <f>=HYPERLINK("https://www.leilaoonline.com.br/lote/detalhe/77475", "PRENSA DE FRICÇÃO FORJARIA WELKO ARIETE 2000 220 TON - CÓD. 749 - CL2022")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5.650,00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=HYPERLINK("https://www.leilaoonline.com.br/lote/detalhe/77474", "3002")</f>
      </c>
      <c r="B139" s="4" t="s">
        <f>=HYPERLINK("https://www.leilaoonline.com.br/lote/detalhe/77474", " 2 CILINDROS DE MERGULHO EM AÇO INÓX")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=HYPERLINK("https://www.leilaoonline.com.br/lote/detalhe/77477", "3015")</f>
      </c>
      <c r="B140" s="4" t="s">
        <f>=HYPERLINK("https://www.leilaoonline.com.br/lote/detalhe/77477", " TORNO MECÂNICO 2350 X 500 MM - CÓD. 597 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1.125,00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=HYPERLINK("https://www.leilaoonline.com.br/lote/detalhe/77478", "3023")</f>
      </c>
      <c r="B141" s="4" t="s">
        <f>=HYPERLINK("https://www.leilaoonline.com.br/lote/detalhe/77478", " REATOR AÇO INOX 750 LITROS MISTURADOR ENCAMISADO - CÓD. 576")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=HYPERLINK("https://www.leilaoonline.com.br/lote/detalhe/77479", "3025")</f>
      </c>
      <c r="B142" s="4" t="s">
        <f>=HYPERLINK("https://www.leilaoonline.com.br/lote/detalhe/77479", " TROCADOR DE CALOR DE INOX COMPRIMENTO 1950MM DIÂMETRO 330MM - CÓD. 118")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=HYPERLINK("https://www.leilaoonline.com.br/lote/detalhe/77480", "3028")</f>
      </c>
      <c r="B143" s="4" t="s">
        <f>=HYPERLINK("https://www.leilaoonline.com.br/lote/detalhe/77480", " MISTURADOR COM MOTOR 40CV - CÓD. 189")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1.375,00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=HYPERLINK("https://www.leilaoonline.com.br/lote/detalhe/77481", "3030")</f>
      </c>
      <c r="B144" s="4" t="s">
        <f>=HYPERLINK("https://www.leilaoonline.com.br/lote/detalhe/77481", " MASSEIRA INDUSTRIAL MISTURADOR - CÓD. 696")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1.400,00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=HYPERLINK("https://www.leilaoonline.com.br/lote/detalhe/77482", "3031")</f>
      </c>
      <c r="B145" s="4" t="s">
        <f>=HYPERLINK("https://www.leilaoonline.com.br/lote/detalhe/77482", " FURADEIRA RADIAL KONE KR50/16 - CÓD. 694")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18.250,00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=HYPERLINK("https://www.leilaoonline.com.br/lote/detalhe/77484", "3037")</f>
      </c>
      <c r="B146" s="4" t="s">
        <f>=HYPERLINK("https://www.leilaoonline.com.br/lote/detalhe/77484", " LAMINADOR BONFANTI CERAMICA TIJOLO VERMELHO BAIANO - CÓD.347")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=HYPERLINK("https://www.leilaoonline.com.br/lote/detalhe/77486", "3041")</f>
      </c>
      <c r="B147" s="4" t="s">
        <f>=HYPERLINK("https://www.leilaoonline.com.br/lote/detalhe/77486", " GELADEIRA REFRISAT 30000 KCAL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3.125,00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=HYPERLINK("https://www.leilaoonline.com.br/lote/detalhe/77485", "3046")</f>
      </c>
      <c r="B148" s="4" t="s">
        <f>=HYPERLINK("https://www.leilaoonline.com.br/lote/detalhe/77485", " MOTOR ELÉTRICO TRIFÁSICO 100 CV 4 POLOS 1700 RPM WEG")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3.825,00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=HYPERLINK("https://www.leilaoonline.com.br/lote/detalhe/77488", "3047")</f>
      </c>
      <c r="B149" s="4" t="s">
        <f>=HYPERLINK("https://www.leilaoonline.com.br/lote/detalhe/77488", " TERMOREGULADOR VULCANIC ANO 1994 - CÓD. 440")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=HYPERLINK("https://www.leilaoonline.com.br/lote/detalhe/77490", "3060")</f>
      </c>
      <c r="B150" s="4" t="s">
        <f>=HYPERLINK("https://www.leilaoonline.com.br/lote/detalhe/77490", " MOINHO MARTELO TIGRE - CÓD. 535")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=HYPERLINK("https://www.leilaoonline.com.br/lote/detalhe/77491", "3064")</f>
      </c>
      <c r="B151" s="4" t="s">
        <f>=HYPERLINK("https://www.leilaoonline.com.br/lote/detalhe/77491", " MÁQUINA EMENDAR TECIDO SINTETICO E COURINO DOHLE - CÓD. 686")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=HYPERLINK("https://www.leilaoonline.com.br/lote/detalhe/77492", "3065")</f>
      </c>
      <c r="B152" s="4" t="s">
        <f>=HYPERLINK("https://www.leilaoonline.com.br/lote/detalhe/77492", " CILINDRO MISTURADOR BORRACHA BONITO 700 X 300 MM - CÓD. 555")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=HYPERLINK("https://www.leilaoonline.com.br/lote/detalhe/77493", "3066")</f>
      </c>
      <c r="B153" s="4" t="s">
        <f>=HYPERLINK("https://www.leilaoonline.com.br/lote/detalhe/77493", " EXTRUSORA BORRACHA BUZULUK - CÓD. 557")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=HYPERLINK("https://www.leilaoonline.com.br/lote/detalhe/77494", "3069")</f>
      </c>
      <c r="B154" s="4" t="s">
        <f>=HYPERLINK("https://www.leilaoonline.com.br/lote/detalhe/77494", " AFIADORA UNIVERSAL - AFIAÇÃO DE BROCAS - CÓD. 685")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2.800,00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=HYPERLINK("https://www.leilaoonline.com.br/lote/detalhe/77496", "3071")</f>
      </c>
      <c r="B155" s="4" t="s">
        <f>=HYPERLINK("https://www.leilaoonline.com.br/lote/detalhe/77496", " VIRADOR TAMBOREADOR EM AÇO INÓX 100 LITROS - CÓD. 574")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=HYPERLINK("https://www.leilaoonline.com.br/lote/detalhe/77495", "3073")</f>
      </c>
      <c r="B156" s="4" t="s">
        <f>=HYPERLINK("https://www.leilaoonline.com.br/lote/detalhe/77495", " REATOR DE AÇO CARBONO 250 LITROS - CÓD. 579")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625,00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=HYPERLINK("https://www.leilaoonline.com.br/lote/detalhe/77497", "3076")</f>
      </c>
      <c r="B157" s="4" t="s">
        <f>=HYPERLINK("https://www.leilaoonline.com.br/lote/detalhe/77497", " PULMÃO TANQUE RESERVATÓRIO DE AR 1650 LITROS - CÓD. 702")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950,00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=HYPERLINK("https://www.leilaoonline.com.br/lote/detalhe/77498", "3085")</f>
      </c>
      <c r="B158" s="4" t="s">
        <f>=HYPERLINK("https://www.leilaoonline.com.br/lote/detalhe/77498", " TRANSPALETEIRA MANUAL - CÓD. 712")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1.625,00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=HYPERLINK("https://www.leilaoonline.com.br/lote/detalhe/77500", "3086")</f>
      </c>
      <c r="B159" s="4" t="s">
        <f>=HYPERLINK("https://www.leilaoonline.com.br/lote/detalhe/77500", "TALHA CLIMBER 8 TONELADAS - CÓD. 716")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=HYPERLINK("https://www.leilaoonline.com.br/lote/detalhe/77499", "3088")</f>
      </c>
      <c r="B160" s="4" t="s">
        <f>=HYPERLINK("https://www.leilaoonline.com.br/lote/detalhe/77499", " GUILHOTINA GRÁFICA FUNTIMOD - CÓD. 99")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=HYPERLINK("https://www.leilaoonline.com.br/lote/detalhe/77501", "3091")</f>
      </c>
      <c r="B161" s="4" t="s">
        <f>=HYPERLINK("https://www.leilaoonline.com.br/lote/detalhe/77501", " UNIDADE HIDRÁULICA 15HP - CÓD. 690")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=HYPERLINK("https://www.leilaoonline.com.br/lote/detalhe/77502", "3092")</f>
      </c>
      <c r="B162" s="4" t="s">
        <f>=HYPERLINK("https://www.leilaoonline.com.br/lote/detalhe/77502", " MÁQUINA DE DESCASCAR CABO - CÓD. 311")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2026-05-01T05:37:18.00Z</dcterms:created>
  <dc:creator>Tellks Tecnologia</dc:creator>
  <cp:revision>0</cp:revision>
</cp:coreProperties>
</file>