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=HYPERLINK("https://www.leilaoonline.com.br/lote/detalhe/102939", "001")</f>
      </c>
      <c r="B11" s="4" t="s">
        <f>=HYPERLINK("https://www.leilaoonline.com.br/lote/detalhe/102939", "veja o vídeo!! RETROESCAVADEIRA CASE 580H; ANO 1981 -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=HYPERLINK("https://www.leilaoonline.com.br/lote/detalhe/100573", "002")</f>
      </c>
      <c r="B12" s="4" t="s">
        <f>=HYPERLINK("https://www.leilaoonline.com.br/lote/detalhe/100573", "RETROESCAVADEIRA FIATALLIS; ANO 1994")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=HYPERLINK("https://www.leilaoonline.com.br/lote/detalhe/100571", "003")</f>
      </c>
      <c r="B13" s="4" t="s">
        <f>=HYPERLINK("https://www.leilaoonline.com.br/lote/detalhe/100571", "5 PÁS CARREGADEIRA, VOLVO L90F, CAT 962 G e 962 H")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=HYPERLINK("https://www.leilaoonline.com.br/lote/detalhe/100582", "004")</f>
      </c>
      <c r="B14" s="4" t="s">
        <f>=HYPERLINK("https://www.leilaoonline.com.br/lote/detalhe/100582", "veja o vídeo!! PÁ CARREGADEIRA CATERPILLAR; MODELO 988B; ANO 1989 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313.000,00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=HYPERLINK("https://www.leilaoonline.com.br/lote/detalhe/100572", "005")</f>
      </c>
      <c r="B15" s="4" t="s">
        <f>=HYPERLINK("https://www.leilaoonline.com.br/lote/detalhe/100572", "veja o vídeo!! COLHEDORA 35/20; ANO 2011 -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=HYPERLINK("https://www.leilaoonline.com.br/lote/detalhe/100583", "006")</f>
      </c>
      <c r="B16" s="4" t="s">
        <f>=HYPERLINK("https://www.leilaoonline.com.br/lote/detalhe/100583", "VALMET 885; TRAÇADO; COM CARREGADEIRA DE CANA E LENHA; BOCA GIRATÓRIA; ANO 1990")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=HYPERLINK("https://www.leilaoonline.com.br/lote/detalhe/100575", "007")</f>
      </c>
      <c r="B17" s="4" t="s">
        <f>=HYPERLINK("https://www.leilaoonline.com.br/lote/detalhe/100575",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70.500,00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=HYPERLINK("https://www.leilaoonline.com.br/lote/detalhe/103024", "008")</f>
      </c>
      <c r="B18" s="4" t="s">
        <f>=HYPERLINK("https://www.leilaoonline.com.br/lote/detalhe/103024", "VW/KOMBI PICK UP; 1979/1980; BRANCA;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=HYPERLINK("https://www.leilaoonline.com.br/lote/detalhe/100576", "009")</f>
      </c>
      <c r="B19" s="4" t="s">
        <f>=HYPERLINK("https://www.leilaoonline.com.br/lote/detalhe/100576", "FORD/FORD F 4000; 1984/1984; VERDE; DIESEL; MOTOR FORD; CARROCERIA ABERTA - FUNCIONANDO")</f>
      </c>
      <c r="C19" s="4" t="inlineStr">
        <is>
          <t>Vendido</t>
        </is>
      </c>
      <c r="D19" s="4" t="inlineStr">
        <is>
          <t>55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=HYPERLINK("https://www.leilaoonline.com.br/lote/detalhe/100579", "010")</f>
      </c>
      <c r="B20" s="4" t="s">
        <f>=HYPERLINK("https://www.leilaoonline.com.br/lote/detalhe/100579", "VW/VW FUSCA 1300; 1973/1973; MARROM; GASOLINA 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=HYPERLINK("https://www.leilaoonline.com.br/lote/detalhe/103022", "011")</f>
      </c>
      <c r="B21" s="4" t="s">
        <f>=HYPERLINK("https://www.leilaoonline.com.br/lote/detalhe/103022",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69.000,00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=HYPERLINK("https://www.leilaoonline.com.br/lote/detalhe/103023", "012")</f>
      </c>
      <c r="B22" s="4" t="s">
        <f>=HYPERLINK("https://www.leilaoonline.com.br/lote/detalhe/103023",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63.000,00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=HYPERLINK("https://www.leilaoonline.com.br/lote/detalhe/100578", "013")</f>
      </c>
      <c r="B23" s="4" t="s">
        <f>=HYPERLINK("https://www.leilaoonline.com.br/lote/detalhe/100578", "M.BENZ/LA 1113; 1978/1978; AZUL; DIESEL")</f>
      </c>
      <c r="C23" s="4" t="inlineStr">
        <is>
          <t>Vendido</t>
        </is>
      </c>
      <c r="D23" s="4" t="inlineStr">
        <is>
          <t>65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=HYPERLINK("https://www.leilaoonline.com.br/lote/detalhe/103025", "014")</f>
      </c>
      <c r="B24" s="4" t="s">
        <f>=HYPERLINK("https://www.leilaoonline.com.br/lote/detalhe/103025", "MIA/MITSUBISHI L200 4X2; 1995/1995; PRATA; DIESEL; COM RÁDIO AMADOR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=HYPERLINK("https://www.leilaoonline.com.br/lote/detalhe/103026", "015")</f>
      </c>
      <c r="B25" s="4" t="s">
        <f>=HYPERLINK("https://www.leilaoonline.com.br/lote/detalhe/103026", "IMP/GM SILVERADO; 1997/1997; BRANCA; DIESEL; TURBINADA; HIDRÁULICA; CARROCERIA CHAPEADA; BUZINA A AR; PNEUS BF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=HYPERLINK("https://www.leilaoonline.com.br/lote/detalhe/100586", "016")</f>
      </c>
      <c r="B26" s="4" t="s">
        <f>=HYPERLINK("https://www.leilaoonline.com.br/lote/detalhe/100586", "TRATOR MASSEY FERGUSSON 265; ORIGINAL; ANO APROXIMADO 1978")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=HYPERLINK("https://www.leilaoonline.com.br/lote/detalhe/100596", "017")</f>
      </c>
      <c r="B27" s="4" t="s">
        <f>=HYPERLINK("https://www.leilaoonline.com.br/lote/detalhe/100596", "TRATOR MASSEY FERGUSSON 275; ANO 93; 3 ALAVANCAS")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=HYPERLINK("https://www.leilaoonline.com.br/lote/detalhe/102938", "018")</f>
      </c>
      <c r="B28" s="4" t="s">
        <f>=HYPERLINK("https://www.leilaoonline.com.br/lote/detalhe/102938", "PÁ CARREGADEIRA W7; ANO INDEFINIDO; MOTOR MERCEDES - FUNCIONANDO")</f>
      </c>
      <c r="C28" s="4" t="inlineStr">
        <is>
          <t>Vendido</t>
        </is>
      </c>
      <c r="D28" s="4" t="inlineStr">
        <is>
          <t>72</t>
        </is>
      </c>
      <c r="E28" s="5" t="inlineStr">
        <is>
          <t>40.500,00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=HYPERLINK("https://www.leilaoonline.com.br/lote/detalhe/100594", "019")</f>
      </c>
      <c r="B29" s="4" t="s">
        <f>=HYPERLINK("https://www.leilaoonline.com.br/lote/detalhe/100594",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=HYPERLINK("https://www.leilaoonline.com.br/lote/detalhe/100588", "020")</f>
      </c>
      <c r="B30" s="4" t="s">
        <f>=HYPERLINK("https://www.leilaoonline.com.br/lote/detalhe/100588",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71.000,00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=HYPERLINK("https://www.leilaoonline.com.br/lote/detalhe/100591", "021")</f>
      </c>
      <c r="B31" s="4" t="s">
        <f>=HYPERLINK("https://www.leilaoonline.com.br/lote/detalhe/100591", "TRATOR MASSEY FERGUSSON 65X; ANO 69/70")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=HYPERLINK("https://www.leilaoonline.com.br/lote/detalhe/100574", "022")</f>
      </c>
      <c r="B32" s="4" t="s">
        <f>=HYPERLINK("https://www.leilaoonline.com.br/lote/detalhe/100574", "TRATOR FORD 8830; ANO 1998; TRAÇADO; SEM O BARRAMENTO HIDRÁULICO - FUNCIONANDO")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53.500,00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=HYPERLINK("https://www.leilaoonline.com.br/lote/detalhe/100595", "023")</f>
      </c>
      <c r="B33" s="4" t="s">
        <f>=HYPERLINK("https://www.leilaoonline.com.br/lote/detalhe/100595", "TRATOR MASSEY FERGUSSON 65X; ANO 73; 3 MARCHAS")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=HYPERLINK("https://www.leilaoonline.com.br/lote/detalhe/100592", "024")</f>
      </c>
      <c r="B34" s="4" t="s">
        <f>=HYPERLINK("https://www.leilaoonline.com.br/lote/detalhe/100592", "TRATOR VALMET MODELO 68; ANO 1982 - FUNCIONANDO")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=HYPERLINK("https://www.leilaoonline.com.br/lote/detalhe/100589", "025")</f>
      </c>
      <c r="B35" s="4" t="s">
        <f>=HYPERLINK("https://www.leilaoonline.com.br/lote/detalhe/100589", "TRATOR FORD MAJOR; SEM ANO DE IDENTIFICAÇÃO")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8.250,00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=HYPERLINK("https://www.leilaoonline.com.br/lote/detalhe/100590", "026")</f>
      </c>
      <c r="B36" s="4" t="s">
        <f>=HYPERLINK("https://www.leilaoonline.com.br/lote/detalhe/100590", "TRATOR MASSEY FERGUSSON 65X; ANO 1967")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10.250,00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=HYPERLINK("https://www.leilaoonline.com.br/lote/detalhe/100593", "027")</f>
      </c>
      <c r="B37" s="4" t="s">
        <f>=HYPERLINK("https://www.leilaoonline.com.br/lote/detalhe/100593", "TRATOR FORD 6600; ANO 1978 -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=HYPERLINK("https://www.leilaoonline.com.br/lote/detalhe/100585", "028")</f>
      </c>
      <c r="B38" s="4" t="s">
        <f>=HYPERLINK("https://www.leilaoonline.com.br/lote/detalhe/100585", "TRATOR VALMET 60 ID.; COM ROÇADEIRA; ANO 1970")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=HYPERLINK("https://www.leilaoonline.com.br/lote/detalhe/100587", "029")</f>
      </c>
      <c r="B39" s="4" t="s">
        <f>=HYPERLINK("https://www.leilaoonline.com.br/lote/detalhe/100587", "TRATOR VALMET 600D; ANO 1968")</f>
      </c>
      <c r="C39" s="4" t="inlineStr">
        <is>
          <t>Não vendido</t>
        </is>
      </c>
      <c r="D39" s="4" t="inlineStr">
        <is>
          <t>44</t>
        </is>
      </c>
      <c r="E39" s="5" t="inlineStr">
        <is>
          <t>12.500,00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=HYPERLINK("https://www.leilaoonline.com.br/lote/detalhe/100584", "030")</f>
      </c>
      <c r="B40" s="4" t="s">
        <f>=HYPERLINK("https://www.leilaoonline.com.br/lote/detalhe/100584", "TRATOR VALMET 62 ID.; CAFEEIRO; ANO 76")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=HYPERLINK("https://www.leilaoonline.com.br/lote/detalhe/100598", "031")</f>
      </c>
      <c r="B41" s="4" t="s">
        <f>=HYPERLINK("https://www.leilaoonline.com.br/lote/detalhe/100598",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=HYPERLINK("https://www.leilaoonline.com.br/lote/detalhe/100603", "032")</f>
      </c>
      <c r="B42" s="4" t="s">
        <f>=HYPERLINK("https://www.leilaoonline.com.br/lote/detalhe/100603", "CBT 2600; ANO 1984; TRAÇADO; DIREÇÃO HIDRÁULICA; COM COMPRESSOR DE AR PARA ENCHER CILINDROS DE COMANDO; HIDRÁULICO COM PISTÃO - FUNCIONANDO")</f>
      </c>
      <c r="C42" s="4" t="inlineStr">
        <is>
          <t>Vendido</t>
        </is>
      </c>
      <c r="D42" s="4" t="inlineStr">
        <is>
          <t>45</t>
        </is>
      </c>
      <c r="E42" s="5" t="inlineStr">
        <is>
          <t>52.000,00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=HYPERLINK("https://www.leilaoonline.com.br/lote/detalhe/100600", "033")</f>
      </c>
      <c r="B43" s="4" t="s">
        <f>=HYPERLINK("https://www.leilaoonline.com.br/lote/detalhe/100600", "TRATOR VALMET 60 ID.; ANO 1970")</f>
      </c>
      <c r="C43" s="4" t="inlineStr">
        <is>
          <t>Não vendido</t>
        </is>
      </c>
      <c r="D43" s="4" t="inlineStr">
        <is>
          <t>49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=HYPERLINK("https://www.leilaoonline.com.br/lote/detalhe/100606", "035")</f>
      </c>
      <c r="B44" s="4" t="s">
        <f>=HYPERLINK("https://www.leilaoonline.com.br/lote/detalhe/100606", "MASSEY FERGUSSON 65X; ANO 73 -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=HYPERLINK("https://www.leilaoonline.com.br/lote/detalhe/100608", "036")</f>
      </c>
      <c r="B45" s="4" t="s">
        <f>=HYPERLINK("https://www.leilaoonline.com.br/lote/detalhe/100608", "TRATOR VALMET; ANO 82 - FUNCIONANDO")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=HYPERLINK("https://www.leilaoonline.com.br/lote/detalhe/100601", "038")</f>
      </c>
      <c r="B46" s="4" t="s">
        <f>=HYPERLINK("https://www.leilaoonline.com.br/lote/detalhe/100601", "TRATOR VALMET 68; ANO 89; EMBREAGEM DUPLA; DIREÇÃO HIDRÁULICA")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=HYPERLINK("https://www.leilaoonline.com.br/lote/detalhe/100597", "039")</f>
      </c>
      <c r="B47" s="4" t="s">
        <f>=HYPERLINK("https://www.leilaoonline.com.br/lote/detalhe/100597", "TRATOR VALMET 60 ID.; ANO 71")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=HYPERLINK("https://www.leilaoonline.com.br/lote/detalhe/100602", "040")</f>
      </c>
      <c r="B48" s="4" t="s">
        <f>=HYPERLINK("https://www.leilaoonline.com.br/lote/detalhe/100602", "MASSEY FERGUSSON 65X; ANO 1973; EIXO QUADRADO - FUNCIONANDO")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=HYPERLINK("https://www.leilaoonline.com.br/lote/detalhe/100609", "041")</f>
      </c>
      <c r="B49" s="4" t="s">
        <f>=HYPERLINK("https://www.leilaoonline.com.br/lote/detalhe/100609", "TRATOR VALMET KD12; ANO 1960")</f>
      </c>
      <c r="C49" s="4" t="inlineStr">
        <is>
          <t>Vendido</t>
        </is>
      </c>
      <c r="D49" s="4" t="inlineStr">
        <is>
          <t>51</t>
        </is>
      </c>
      <c r="E49" s="5" t="inlineStr">
        <is>
          <t>10.150,00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=HYPERLINK("https://www.leilaoonline.com.br/lote/detalhe/100607", "042")</f>
      </c>
      <c r="B50" s="4" t="s">
        <f>=HYPERLINK("https://www.leilaoonline.com.br/lote/detalhe/100607", "MOTOR DE IRRIGAÇÃO; MWM 222; BOMBA WK 100/5 - FUNCIONANDO")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=HYPERLINK("https://www.leilaoonline.com.br/lote/detalhe/103146", "044")</f>
      </c>
      <c r="B51" s="4" t="s">
        <f>=HYPERLINK("https://www.leilaoonline.com.br/lote/detalhe/103146", "GRADE ARADORA DE ARRASTO 14 X 28 POLEGADAS; ANO 2021; ESPESSAMENTO 27CM")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=HYPERLINK("https://www.leilaoonline.com.br/lote/detalhe/100599", "045")</f>
      </c>
      <c r="B52" s="4" t="s">
        <f>=HYPERLINK("https://www.leilaoonline.com.br/lote/detalhe/100599", "ARADO DE QUADRO; 2 DISCOS")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=HYPERLINK("https://www.leilaoonline.com.br/lote/detalhe/100604", "047")</f>
      </c>
      <c r="B53" s="4" t="s">
        <f>=HYPERLINK("https://www.leilaoonline.com.br/lote/detalhe/100604", "ESCARIFICADOR; 5 HASTES; LARGO")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4.150,00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=HYPERLINK("https://www.leilaoonline.com.br/lote/detalhe/100605", "048")</f>
      </c>
      <c r="B54" s="4" t="s">
        <f>=HYPERLINK("https://www.leilaoonline.com.br/lote/detalhe/100605", "GRADE ARADORA; 20 DISCOS X 26; TRANSPORTE NO HIDRÁULICO")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5.650,00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=HYPERLINK("https://www.leilaoonline.com.br/lote/detalhe/100614", "049")</f>
      </c>
      <c r="B55" s="4" t="s">
        <f>=HYPERLINK("https://www.leilaoonline.com.br/lote/detalhe/100614", "GRADE ARADORA; 14 DISCOS X 26")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3.850,00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=HYPERLINK("https://www.leilaoonline.com.br/lote/detalhe/100612", "050")</f>
      </c>
      <c r="B56" s="4" t="s">
        <f>=HYPERLINK("https://www.leilaoonline.com.br/lote/detalhe/100612", "RECOLHEDORA DE FEIJÃO; MARCA MIAC")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=HYPERLINK("https://www.leilaoonline.com.br/lote/detalhe/100611", "051")</f>
      </c>
      <c r="B57" s="4" t="s">
        <f>=HYPERLINK("https://www.leilaoonline.com.br/lote/detalhe/100611", "IMPLEMENTOS (2 SUBSOLADORES DE 1 HASTE; 1 DISCADOR DE 2 RUAS; 1 DESFIBRADEIRA SEM MOTORR")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=HYPERLINK("https://www.leilaoonline.com.br/lote/detalhe/100619", "052")</f>
      </c>
      <c r="B58" s="4" t="s">
        <f>=HYPERLINK("https://www.leilaoonline.com.br/lote/detalhe/100619", "LOTE COM APROX. 13.300 GALÕES DE 10L (LANCE POR UNIDADE)")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4,00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=HYPERLINK("https://www.leilaoonline.com.br/lote/detalhe/100620", "053")</f>
      </c>
      <c r="B59" s="4" t="s">
        <f>=HYPERLINK("https://www.leilaoonline.com.br/lote/detalhe/100620", "APROX. 42 TONELADAS TRILHO TR57 VENDA POR KILO (TAM. VARIADOS)")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=HYPERLINK("https://www.leilaoonline.com.br/lote/detalhe/100610", "057")</f>
      </c>
      <c r="B60" s="4" t="s">
        <f>=HYPERLINK("https://www.leilaoonline.com.br/lote/detalhe/100610", "veja o vídeo!! GERADOR DE 375 KVA MOTOR ESCANIA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7.900,00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=HYPERLINK("https://www.leilaoonline.com.br/lote/detalhe/100618", "058")</f>
      </c>
      <c r="B61" s="4" t="s">
        <f>=HYPERLINK("https://www.leilaoonline.com.br/lote/detalhe/100618", "MOTOR LIEBHERR DA ESCAVADEIRA; 6 CILINDROS; ANO 2000; COMPLETO")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=HYPERLINK("https://www.leilaoonline.com.br/lote/detalhe/100615", "060")</f>
      </c>
      <c r="B62" s="4" t="s">
        <f>=HYPERLINK("https://www.leilaoonline.com.br/lote/detalhe/100615", "BRITADOR CONE; 120 TS; DESMONTADO")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61.000,00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=HYPERLINK("https://www.leilaoonline.com.br/lote/detalhe/100617", "061")</f>
      </c>
      <c r="B63" s="4" t="s">
        <f>=HYPERLINK("https://www.leilaoonline.com.br/lote/detalhe/100617", "4 BOMBAS DE 400 CV CADA")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=HYPERLINK("https://www.leilaoonline.com.br/lote/detalhe/100616", "062")</f>
      </c>
      <c r="B64" s="4" t="s">
        <f>=HYPERLINK("https://www.leilaoonline.com.br/lote/detalhe/100616", "PENEIRA VIBRATÓRIA DE 6M DE COMPRIMENTO POR 2.40 DE LARGURA; 3 DC")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50.000,00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=HYPERLINK("https://www.leilaoonline.com.br/lote/detalhe/100622", "063")</f>
      </c>
      <c r="B65" s="4" t="s">
        <f>=HYPERLINK("https://www.leilaoonline.com.br/lote/detalhe/100622", "CAIXA D'ÁGUA  SEM USO; MEDIDAS DE 15 COMPRIMENTOS POR 3.50 LARGURA; PARA 100 MIL LITROS")</f>
      </c>
      <c r="C65" s="4" t="inlineStr">
        <is>
          <t>Não vendido</t>
        </is>
      </c>
      <c r="D65" s="4" t="inlineStr">
        <is>
          <t>134</t>
        </is>
      </c>
      <c r="E65" s="5" t="inlineStr">
        <is>
          <t>44.000,00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=HYPERLINK("https://www.leilaoonline.com.br/lote/detalhe/100635", "064")</f>
      </c>
      <c r="B66" s="4" t="s">
        <f>=HYPERLINK("https://www.leilaoonline.com.br/lote/detalhe/100635", "LAVADEIRA INDUSTRIAL COMPLETA")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=HYPERLINK("https://www.leilaoonline.com.br/lote/detalhe/100623", "065")</f>
      </c>
      <c r="B67" s="4" t="s">
        <f>=HYPERLINK("https://www.leilaoonline.com.br/lote/detalhe/100623", "COMPRESSOR TRIFÁSICO")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=HYPERLINK("https://www.leilaoonline.com.br/lote/detalhe/100624", "067")</f>
      </c>
      <c r="B68" s="4" t="s">
        <f>=HYPERLINK("https://www.leilaoonline.com.br/lote/detalhe/100624", "MOTO-FREIO WEG 30HP W22")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=HYPERLINK("https://www.leilaoonline.com.br/lote/detalhe/100632", "068")</f>
      </c>
      <c r="B69" s="4" t="s">
        <f>=HYPERLINK("https://www.leilaoonline.com.br/lote/detalhe/100632", "MOTOR 5HP 8 POLOS 800RPM 220V/380V/440V")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=HYPERLINK("https://www.leilaoonline.com.br/lote/detalhe/100633", "069")</f>
      </c>
      <c r="B70" s="4" t="s">
        <f>=HYPERLINK("https://www.leilaoonline.com.br/lote/detalhe/100633", "MOTOR 5HP 8 POLOS 800RPM 220V/380V/440V")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=HYPERLINK("https://www.leilaoonline.com.br/lote/detalhe/100625", "070")</f>
      </c>
      <c r="B71" s="4" t="s">
        <f>=HYPERLINK("https://www.leilaoonline.com.br/lote/detalhe/100625", "MOTO-FREIO WEG 30HP WMINING PREMIUM")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1.900,00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=HYPERLINK("https://www.leilaoonline.com.br/lote/detalhe/100626", "071")</f>
      </c>
      <c r="B72" s="4" t="s">
        <f>=HYPERLINK("https://www.leilaoonline.com.br/lote/detalhe/100626", "MOTO-FREIO WEG 30HP ALTO PLUS RENDIMENTO")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=HYPERLINK("https://www.leilaoonline.com.br/lote/detalhe/100634", "072")</f>
      </c>
      <c r="B73" s="4" t="s">
        <f>=HYPERLINK("https://www.leilaoonline.com.br/lote/detalhe/100634", "MOTOR 75HP 1700RPM")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=HYPERLINK("https://www.leilaoonline.com.br/lote/detalhe/100627", "074")</f>
      </c>
      <c r="B74" s="4" t="s">
        <f>=HYPERLINK("https://www.leilaoonline.com.br/lote/detalhe/100627", "MOTOR WEG 40HP 1700RPM WMINING PREMIUM")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=HYPERLINK("https://www.leilaoonline.com.br/lote/detalhe/100628", "075")</f>
      </c>
      <c r="B75" s="4" t="s">
        <f>=HYPERLINK("https://www.leilaoonline.com.br/lote/detalhe/100628", "REDUTOR DE VELOCIDADE PTI FALK 100HP/160HP - RED. 1:42")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=HYPERLINK("https://www.leilaoonline.com.br/lote/detalhe/100631", "076")</f>
      </c>
      <c r="B76" s="4" t="s">
        <f>=HYPERLINK("https://www.leilaoonline.com.br/lote/detalhe/100631", "REDUTOR DE VELOCIDADE PTI FALK 60/103HP - RED. 1:26")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=HYPERLINK("https://www.leilaoonline.com.br/lote/detalhe/100629", "077")</f>
      </c>
      <c r="B77" s="4" t="s">
        <f>=HYPERLINK("https://www.leilaoonline.com.br/lote/detalhe/100629", "REDUTOR DE VELOCIDADE PTI FALK 100HP/160HP - RED. 1:42")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=HYPERLINK("https://www.leilaoonline.com.br/lote/detalhe/100630", "078")</f>
      </c>
      <c r="B78" s="4" t="s">
        <f>=HYPERLINK("https://www.leilaoonline.com.br/lote/detalhe/100630", "REDUTOR DE VELOCIDADE PTI FALK 40HP/74,5HP - RED. 1:25")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=HYPERLINK("https://www.leilaoonline.com.br/lote/detalhe/100648", "079")</f>
      </c>
      <c r="B79" s="4" t="s">
        <f>=HYPERLINK("https://www.leilaoonline.com.br/lote/detalhe/100648", "REDUTOR DE VELOCIDADE PTI FALK 25HP - RED. 1:37")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=HYPERLINK("https://www.leilaoonline.com.br/lote/detalhe/100649", "080")</f>
      </c>
      <c r="B80" s="4" t="s">
        <f>=HYPERLINK("https://www.leilaoonline.com.br/lote/detalhe/100649", "REDUTOR DE VELOCIDADE PTI FALK 100HP/157HP - RED. 1:21")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=HYPERLINK("https://www.leilaoonline.com.br/lote/detalhe/100650", "081")</f>
      </c>
      <c r="B81" s="4" t="s">
        <f>=HYPERLINK("https://www.leilaoonline.com.br/lote/detalhe/100650", "MOTORREDUTOR PTI FALK 25HP MOTOR WEG W22")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=HYPERLINK("https://www.leilaoonline.com.br/lote/detalhe/100636", "082")</f>
      </c>
      <c r="B82" s="4" t="s">
        <f>=HYPERLINK("https://www.leilaoonline.com.br/lote/detalhe/100636", "BAÚ PARA CAMINHÃO TOCO")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=HYPERLINK("https://www.leilaoonline.com.br/lote/detalhe/100638", "083")</f>
      </c>
      <c r="B83" s="4" t="s">
        <f>=HYPERLINK("https://www.leilaoonline.com.br/lote/detalhe/100638", "JETBOOD 5 LUGARES, ANO 2013 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35.000,00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=HYPERLINK("https://www.leilaoonline.com.br/lote/detalhe/100637", "084")</f>
      </c>
      <c r="B84" s="4" t="s">
        <f>=HYPERLINK("https://www.leilaoonline.com.br/lote/detalhe/100637", "LOTE COM 5 IMPLEMENTOS E OUTROS (INFORMAÇÕES NAS ESPECIFICAÇÕES)")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9.750,00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=HYPERLINK("https://www.leilaoonline.com.br/lote/detalhe/100639", "139")</f>
      </c>
      <c r="B85" s="4" t="s">
        <f>=HYPERLINK("https://www.leilaoonline.com.br/lote/detalhe/100639", "LOTE COM 4 CABINES DE COLHEDEIRAS 3520")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=HYPERLINK("https://www.leilaoonline.com.br/lote/detalhe/100640", "140")</f>
      </c>
      <c r="B86" s="4" t="s">
        <f>=HYPERLINK("https://www.leilaoonline.com.br/lote/detalhe/100640", "UMA CABINE DE COLHEDEIRA 3520")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=HYPERLINK("https://www.leilaoonline.com.br/lote/detalhe/100641", "141")</f>
      </c>
      <c r="B87" s="4" t="s">
        <f>=HYPERLINK("https://www.leilaoonline.com.br/lote/detalhe/100641", "UMA CABINE DE COLHEDEIRA 3520")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=HYPERLINK("https://www.leilaoonline.com.br/lote/detalhe/100642", "142")</f>
      </c>
      <c r="B88" s="4" t="s">
        <f>=HYPERLINK("https://www.leilaoonline.com.br/lote/detalhe/100642", "UMA CABINE DE COLHEDEIRA 3520")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=HYPERLINK("https://www.leilaoonline.com.br/lote/detalhe/100643", "143")</f>
      </c>
      <c r="B89" s="4" t="s">
        <f>=HYPERLINK("https://www.leilaoonline.com.br/lote/detalhe/100643", "UMA CABINE DE COLHEDEIRA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=HYPERLINK("https://www.leilaoonline.com.br/lote/detalhe/100644", "176")</f>
      </c>
      <c r="B90" s="4" t="s">
        <f>=HYPERLINK("https://www.leilaoonline.com.br/lote/detalhe/100644", "8 PISTÕES MEDIDAS DIVERSAS")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=HYPERLINK("https://www.leilaoonline.com.br/lote/detalhe/100645", "177")</f>
      </c>
      <c r="B91" s="4" t="s">
        <f>=HYPERLINK("https://www.leilaoonline.com.br/lote/detalhe/100645", "1 LAVADORA DE PEÇAS INDUSTRIAL SUBRA")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=HYPERLINK("https://www.leilaoonline.com.br/lote/detalhe/100646", "178")</f>
      </c>
      <c r="B92" s="4" t="s">
        <f>=HYPERLINK("https://www.leilaoonline.com.br/lote/detalhe/100646", "4 BOMBAS ABS TIPO AF 550-8W3 - 75 HP 60 HZ")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=HYPERLINK("https://www.leilaoonline.com.br/lote/detalhe/100647", "179")</f>
      </c>
      <c r="B93" s="4" t="s">
        <f>=HYPERLINK("https://www.leilaoonline.com.br/lote/detalhe/100647", "15 BOMBAS FLYGT (VER PLAQUETA NA FOTO)")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=HYPERLINK("https://www.leilaoonline.com.br/lote/detalhe/100651", "180")</f>
      </c>
      <c r="B94" s="4" t="s">
        <f>=HYPERLINK("https://www.leilaoonline.com.br/lote/detalhe/100651", "5 BOMBAS KSB TIPO KRTK 350 - 420 / 806 UG 112HP")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=HYPERLINK("https://www.leilaoonline.com.br/lote/detalhe/100652", "181")</f>
      </c>
      <c r="B95" s="4" t="s">
        <f>=HYPERLINK("https://www.leilaoonline.com.br/lote/detalhe/100652", "9 BOMBAS FLYGT (VER PLAQUETA NA FOTO)")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1500.00</t>
        </is>
      </c>
    </row>
    <row collapsed="false" customFormat="false" customHeight="false" hidden="false" ht="12.1" outlineLevel="0" r="96">
      <c r="A96" s="5" t="s">
        <f>=HYPERLINK("https://www.leilaoonline.com.br/lote/detalhe/100653", "183")</f>
      </c>
      <c r="B96" s="4" t="s">
        <f>=HYPERLINK("https://www.leilaoonline.com.br/lote/detalhe/100653", "EMPILHADEIRA A GÁS YALE")</f>
      </c>
      <c r="C96" s="4" t="inlineStr">
        <is>
          <t>Não vendido</t>
        </is>
      </c>
      <c r="D96" s="4" t="inlineStr">
        <is>
          <t>34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=HYPERLINK("https://www.leilaoonline.com.br/lote/detalhe/100654", "223")</f>
      </c>
      <c r="B97" s="4" t="s">
        <f>=HYPERLINK("https://www.leilaoonline.com.br/lote/detalhe/100654", "(LT123) UNIDADE CONDENSADORA GREE + EVAPORADORA • 41.000 BTU")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=HYPERLINK("https://www.leilaoonline.com.br/lote/detalhe/100655", "224")</f>
      </c>
      <c r="B98" s="4" t="s">
        <f>=HYPERLINK("https://www.leilaoonline.com.br/lote/detalhe/100655", "(LT124) UNIDADE CONDENSADORA GREE + EVAPORADORA • 41.000 BTU")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=HYPERLINK("https://www.leilaoonline.com.br/lote/detalhe/100656", "225")</f>
      </c>
      <c r="B99" s="4" t="s">
        <f>=HYPERLINK("https://www.leilaoonline.com.br/lote/detalhe/100656", "(LT125) UNIDADE CONDENSADORA GREE + EVAPORADORA • 41.000 BTU")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=HYPERLINK("https://www.leilaoonline.com.br/lote/detalhe/100657", "226")</f>
      </c>
      <c r="B100" s="4" t="s">
        <f>=HYPERLINK("https://www.leilaoonline.com.br/lote/detalhe/100657", "(LT126) UNIDADE CONDENSADORA GREE + EVAPORADORA • 41.000 BTU")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=HYPERLINK("https://www.leilaoonline.com.br/lote/detalhe/100658", "227")</f>
      </c>
      <c r="B101" s="4" t="s">
        <f>=HYPERLINK("https://www.leilaoonline.com.br/lote/detalhe/100658", "(LT127) UNIDADE CONDENSADORA GREE + EVAPORADORA • 41.000 BTU")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=HYPERLINK("https://www.leilaoonline.com.br/lote/detalhe/100659", "228")</f>
      </c>
      <c r="B102" s="4" t="s">
        <f>=HYPERLINK("https://www.leilaoonline.com.br/lote/detalhe/100659", "(LT128)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300,00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=HYPERLINK("https://www.leilaoonline.com.br/lote/detalhe/100660", "229")</f>
      </c>
      <c r="B103" s="4" t="s">
        <f>=HYPERLINK("https://www.leilaoonline.com.br/lote/detalhe/100660", "(LT129) UNIDADE CONDENSADORA GREE + EVAPORADORA • 41.000 BTU")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=HYPERLINK("https://www.leilaoonline.com.br/lote/detalhe/100661", "230")</f>
      </c>
      <c r="B104" s="4" t="s">
        <f>=HYPERLINK("https://www.leilaoonline.com.br/lote/detalhe/100661", "(LT130)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=HYPERLINK("https://www.leilaoonline.com.br/lote/detalhe/100662", "231")</f>
      </c>
      <c r="B105" s="4" t="s">
        <f>=HYPERLINK("https://www.leilaoonline.com.br/lote/detalhe/100662", "(LT131) UNIDADE CONDENSADORA FUJITSU + EVAPORADORA • 12.000 BTU")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=HYPERLINK("https://www.leilaoonline.com.br/lote/detalhe/100663", "232")</f>
      </c>
      <c r="B106" s="4" t="s">
        <f>=HYPERLINK("https://www.leilaoonline.com.br/lote/detalhe/100663", "(LT132) UNIDADE CONDENSADORA FUJITSU + EVAPORADORA • 12.000 BTU")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=HYPERLINK("https://www.leilaoonline.com.br/lote/detalhe/100664", "233")</f>
      </c>
      <c r="B107" s="4" t="s">
        <f>=HYPERLINK("https://www.leilaoonline.com.br/lote/detalhe/100664", "(LT133) UNIDADE CONDENSADORA FUJITSU + EVAPORADORA • 12.000 BTU")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450,00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=HYPERLINK("https://www.leilaoonline.com.br/lote/detalhe/100665", "234")</f>
      </c>
      <c r="B108" s="4" t="s">
        <f>=HYPERLINK("https://www.leilaoonline.com.br/lote/detalhe/100665", "(LT134) UNIDADE CONDENSADORA SPRINGER CARRIER + EVAPORADORA • 90.000 BTU")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=HYPERLINK("https://www.leilaoonline.com.br/lote/detalhe/100667", "235")</f>
      </c>
      <c r="B109" s="4" t="s">
        <f>=HYPERLINK("https://www.leilaoonline.com.br/lote/detalhe/100667", "(LT130A) TRANSFORMADOR")</f>
      </c>
      <c r="C109" s="4" t="inlineStr">
        <is>
          <t>Não vendido</t>
        </is>
      </c>
      <c r="D109" s="4" t="inlineStr">
        <is>
          <t>10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=HYPERLINK("https://www.leilaoonline.com.br/lote/detalhe/100668", "237")</f>
      </c>
      <c r="B110" s="4" t="s">
        <f>=HYPERLINK("https://www.leilaoonline.com.br/lote/detalhe/100668", "(LT137) SECADORECOAIR MOD ED100")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=HYPERLINK("https://www.leilaoonline.com.br/lote/detalhe/100669", "238")</f>
      </c>
      <c r="B111" s="4" t="s">
        <f>=HYPERLINK("https://www.leilaoonline.com.br/lote/detalhe/100669", "(LT138) CORTINA DE AR GREE")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=HYPERLINK("https://www.leilaoonline.com.br/lote/detalhe/100670", "239")</f>
      </c>
      <c r="B112" s="4" t="s">
        <f>=HYPERLINK("https://www.leilaoonline.com.br/lote/detalhe/100670", "(LT139) COMPRESSOR ATLAS COPCO")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=HYPERLINK("https://www.leilaoonline.com.br/lote/detalhe/100671", "240")</f>
      </c>
      <c r="B113" s="4" t="s">
        <f>=HYPERLINK("https://www.leilaoonline.com.br/lote/detalhe/100671", "(LT140) COMPRESSOR ATLAS COPCO")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1.450,00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=HYPERLINK("https://www.leilaoonline.com.br/lote/detalhe/100666", "241")</f>
      </c>
      <c r="B114" s="4" t="s">
        <f>=HYPERLINK("https://www.leilaoonline.com.br/lote/detalhe/100666", "RACK FURAKAWA RACK ABERTO ENTERPRISE 45U")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=HYPERLINK("https://www.leilaoonline.com.br/lote/detalhe/100904", "262")</f>
      </c>
      <c r="B115" s="4" t="s">
        <f>=HYPERLINK("https://www.leilaoonline.com.br/lote/detalhe/100904", "LOTE 08 - CARRETA REBOQUE 4 PNEUS COM 2 BANHEIROS QUÍMICOS MÓVEIS MASCULINO E FEMININO; C/ ÁRMARIO DE FERRO E CAIXA D'ÁGUA INÓX")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=HYPERLINK("https://www.leilaoonline.com.br/lote/detalhe/100917", "263")</f>
      </c>
      <c r="B116" s="4" t="s">
        <f>=HYPERLINK("https://www.leilaoonline.com.br/lote/detalhe/100917", "LOTE 21 - TRATOR MURRAY CORTADOR DE GRAMA")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=HYPERLINK("https://www.leilaoonline.com.br/lote/detalhe/100909", "264")</f>
      </c>
      <c r="B117" s="4" t="s">
        <f>=HYPERLINK("https://www.leilaoonline.com.br/lote/detalhe/100909", "LOTE 13 - SILO DE MILHO")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=HYPERLINK("https://www.leilaoonline.com.br/lote/detalhe/100923", "265")</f>
      </c>
      <c r="B118" s="4" t="s">
        <f>=HYPERLINK("https://www.leilaoonline.com.br/lote/detalhe/100923", "LOTE 23 - 2 CONCHAS (BOCA PARA TRATOR)")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=HYPERLINK("https://www.leilaoonline.com.br/lote/detalhe/100924", "266")</f>
      </c>
      <c r="B119" s="4" t="s">
        <f>=HYPERLINK("https://www.leilaoonline.com.br/lote/detalhe/100924", "LOTE 24 - MÁQUINA ASFALTICA SA37S")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=HYPERLINK("https://www.leilaoonline.com.br/lote/detalhe/100925", "267")</f>
      </c>
      <c r="B120" s="4" t="s">
        <f>=HYPERLINK("https://www.leilaoonline.com.br/lote/detalhe/100925", "LOTE 25 - MÁQUINA POCLAIN (ELETROÍMÃ NÃO FAZ PARTE DO LOTE)")</f>
      </c>
      <c r="C120" s="4" t="inlineStr">
        <is>
          <t>Não vendido</t>
        </is>
      </c>
      <c r="D120" s="4" t="inlineStr">
        <is>
          <t>36</t>
        </is>
      </c>
      <c r="E120" s="5" t="inlineStr">
        <is>
          <t>10.500,00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=HYPERLINK("https://www.leilaoonline.com.br/lote/detalhe/100915", "277")</f>
      </c>
      <c r="B121" s="4" t="s">
        <f>=HYPERLINK("https://www.leilaoonline.com.br/lote/detalhe/100915", "LOTE 19 - CAÇAMBA EMPURRE; MARCA FLIEGL")</f>
      </c>
      <c r="C121" s="4" t="inlineStr">
        <is>
          <t>Vendido</t>
        </is>
      </c>
      <c r="D121" s="4" t="inlineStr">
        <is>
          <t>152</t>
        </is>
      </c>
      <c r="E121" s="5" t="inlineStr">
        <is>
          <t>76.250,00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=HYPERLINK("https://www.leilaoonline.com.br/lote/detalhe/100914", "278")</f>
      </c>
      <c r="B122" s="4" t="s">
        <f>=HYPERLINK("https://www.leilaoonline.com.br/lote/detalhe/100914", "LOTE 18 - CAÇAMBA EMPURRE; MARCA FLIEGL")</f>
      </c>
      <c r="C122" s="4" t="inlineStr">
        <is>
          <t>Vendido</t>
        </is>
      </c>
      <c r="D122" s="4" t="inlineStr">
        <is>
          <t>145</t>
        </is>
      </c>
      <c r="E122" s="5" t="inlineStr">
        <is>
          <t>72.750,00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=HYPERLINK("https://www.leilaoonline.com.br/lote/detalhe/100903", "279")</f>
      </c>
      <c r="B123" s="4" t="s">
        <f>=HYPERLINK("https://www.leilaoonline.com.br/lote/detalhe/100903", "LOTE 07 - PULVERIZADOR JACTO FACON AM 14")</f>
      </c>
      <c r="C123" s="4" t="inlineStr">
        <is>
          <t>Vendido</t>
        </is>
      </c>
      <c r="D123" s="4" t="inlineStr">
        <is>
          <t>48</t>
        </is>
      </c>
      <c r="E123" s="5" t="inlineStr">
        <is>
          <t>26.000,00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=HYPERLINK("https://www.leilaoonline.com.br/lote/detalhe/100926", "280")</f>
      </c>
      <c r="B124" s="4" t="s">
        <f>=HYPERLINK("https://www.leilaoonline.com.br/lote/detalhe/100926",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=HYPERLINK("https://www.leilaoonline.com.br/lote/detalhe/100910", "281")</f>
      </c>
      <c r="B125" s="4" t="s">
        <f>=HYPERLINK("https://www.leilaoonline.com.br/lote/detalhe/100910", "LOTE 14 - 200 BARRAS DE PVC; IRRIGAÇÃO COMPLETA")</f>
      </c>
      <c r="C125" s="4" t="inlineStr">
        <is>
          <t>Não vendido</t>
        </is>
      </c>
      <c r="D125" s="4" t="inlineStr">
        <is>
          <t>29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=HYPERLINK("https://www.leilaoonline.com.br/lote/detalhe/100912", "282")</f>
      </c>
      <c r="B126" s="4" t="s">
        <f>=HYPERLINK("https://www.leilaoonline.com.br/lote/detalhe/100912",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=HYPERLINK("https://www.leilaoonline.com.br/lote/detalhe/100911", "283")</f>
      </c>
      <c r="B127" s="4" t="s">
        <f>=HYPERLINK("https://www.leilaoonline.com.br/lote/detalhe/100911",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=HYPERLINK("https://www.leilaoonline.com.br/lote/detalhe/100916", "284")</f>
      </c>
      <c r="B128" s="4" t="s">
        <f>=HYPERLINK("https://www.leilaoonline.com.br/lote/detalhe/100916", "LOTE 20 - TRATOR CORTADOR DE GRAMA HUSQVARNA")</f>
      </c>
      <c r="C128" s="4" t="inlineStr">
        <is>
          <t>Vendido</t>
        </is>
      </c>
      <c r="D128" s="4" t="inlineStr">
        <is>
          <t>19</t>
        </is>
      </c>
      <c r="E128" s="5" t="inlineStr">
        <is>
          <t>6.100,00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=HYPERLINK("https://www.leilaoonline.com.br/lote/detalhe/100913", "285")</f>
      </c>
      <c r="B129" s="4" t="s">
        <f>=HYPERLINK("https://www.leilaoonline.com.br/lote/detalhe/100913", "LOTE 17 - TRATOR 50X; FALTANDO PEÇAS")</f>
      </c>
      <c r="C129" s="4" t="inlineStr">
        <is>
          <t>Não vendido</t>
        </is>
      </c>
      <c r="D129" s="4" t="inlineStr">
        <is>
          <t>27</t>
        </is>
      </c>
      <c r="E129" s="5" t="inlineStr">
        <is>
          <t>7.750,00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=HYPERLINK("https://www.leilaoonline.com.br/lote/detalhe/100900", "286")</f>
      </c>
      <c r="B130" s="4" t="s">
        <f>=HYPERLINK("https://www.leilaoonline.com.br/lote/detalhe/100900", "LOTE 04 - COBRIDOR COM CARAMBOLA QUEBRA LOMBO")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=HYPERLINK("https://www.leilaoonline.com.br/lote/detalhe/100902", "287")</f>
      </c>
      <c r="B131" s="4" t="s">
        <f>=HYPERLINK("https://www.leilaoonline.com.br/lote/detalhe/100902", "LOTE 06 - ADUBADEIRA COM SULCADOR")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=HYPERLINK("https://www.leilaoonline.com.br/lote/detalhe/100898", "288")</f>
      </c>
      <c r="B132" s="4" t="s">
        <f>=HYPERLINK("https://www.leilaoonline.com.br/lote/detalhe/100898", "LOTE 02 - PÁ TRASEIRA; MARCA PICIM")</f>
      </c>
      <c r="C132" s="4" t="inlineStr">
        <is>
          <t>Não vendido</t>
        </is>
      </c>
      <c r="D132" s="4" t="inlineStr">
        <is>
          <t>9</t>
        </is>
      </c>
      <c r="E132" s="5" t="inlineStr">
        <is>
          <t>2.200,00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=HYPERLINK("https://www.leilaoonline.com.br/lote/detalhe/100899", "289")</f>
      </c>
      <c r="B133" s="4" t="s">
        <f>=HYPERLINK("https://www.leilaoonline.com.br/lote/detalhe/100899", "LOTE 03 - LÂMINA FRONTAL BALDA PAM 600")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=HYPERLINK("https://www.leilaoonline.com.br/lote/detalhe/100927", "290")</f>
      </c>
      <c r="B134" s="4" t="s">
        <f>=HYPERLINK("https://www.leilaoonline.com.br/lote/detalhe/100927", "LOTE 27 - ROÇADEIRA HIDRÁULICA")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3.700,00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=HYPERLINK("https://www.leilaoonline.com.br/lote/detalhe/100901", "291")</f>
      </c>
      <c r="B135" s="4" t="s">
        <f>=HYPERLINK("https://www.leilaoonline.com.br/lote/detalhe/100901", "LOTE 05 - ROÇADEIRA ROTATIVA COM PNEU")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3.500,00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=HYPERLINK("https://www.leilaoonline.com.br/lote/detalhe/100897", "292")</f>
      </c>
      <c r="B136" s="4" t="s">
        <f>=HYPERLINK("https://www.leilaoonline.com.br/lote/detalhe/100897", "LOTE 01 - LÂMINA TRASEIRA; MARCA TATU")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4.150,00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=HYPERLINK("https://www.leilaoonline.com.br/lote/detalhe/100907", "293")</f>
      </c>
      <c r="B137" s="4" t="s">
        <f>=HYPERLINK("https://www.leilaoonline.com.br/lote/detalhe/100907", "LOTE 11 - ENLEIRADORA")</f>
      </c>
      <c r="C137" s="4" t="inlineStr">
        <is>
          <t>Vendido</t>
        </is>
      </c>
      <c r="D137" s="4" t="inlineStr">
        <is>
          <t>33</t>
        </is>
      </c>
      <c r="E137" s="5" t="inlineStr">
        <is>
          <t>5.800,00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=HYPERLINK("https://www.leilaoonline.com.br/lote/detalhe/100905", "294")</f>
      </c>
      <c r="B138" s="4" t="s">
        <f>=HYPERLINK("https://www.leilaoonline.com.br/lote/detalhe/100905", "LOTE 09 - CULTIVADOR ADRIA")</f>
      </c>
      <c r="C138" s="4" t="inlineStr">
        <is>
          <t>Vendido</t>
        </is>
      </c>
      <c r="D138" s="4" t="inlineStr">
        <is>
          <t>20</t>
        </is>
      </c>
      <c r="E138" s="5" t="inlineStr">
        <is>
          <t>5.750,00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=HYPERLINK("https://www.leilaoonline.com.br/lote/detalhe/100906", "295")</f>
      </c>
      <c r="B139" s="4" t="s">
        <f>=HYPERLINK("https://www.leilaoonline.com.br/lote/detalhe/100906", "LOTE 10 - ADUBADEIRA")</f>
      </c>
      <c r="C139" s="4" t="inlineStr">
        <is>
          <t>Vendido</t>
        </is>
      </c>
      <c r="D139" s="4" t="inlineStr">
        <is>
          <t>17</t>
        </is>
      </c>
      <c r="E139" s="5" t="inlineStr">
        <is>
          <t>3.400,00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=HYPERLINK("https://www.leilaoonline.com.br/lote/detalhe/100918", "296")</f>
      </c>
      <c r="B140" s="4" t="s">
        <f>=HYPERLINK("https://www.leilaoonline.com.br/lote/detalhe/100918", "LOTE 22 - SERRA MADEIRA")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=HYPERLINK("https://www.leilaoonline.com.br/lote/detalhe/100908", "297")</f>
      </c>
      <c r="B141" s="4" t="s">
        <f>=HYPERLINK("https://www.leilaoonline.com.br/lote/detalhe/100908", "LOTE 12 - TRITURADOR")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2026-06-19T19:28:47.00Z</dcterms:created>
  <dc:creator>Tellks Tecnologia</dc:creator>
  <cp:revision>0</cp:revision>
</cp:coreProperties>
</file>