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92 VEÍCULOS: COMPASS, SAVEIRO, STRADA, GOL, S-10, DOBLO, PALIO, KOMBI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=HYPERLINK("https://www.leilaoonline.com.br/lote/detalhe/111146", "018")</f>
      </c>
      <c r="B11" s="4" t="s">
        <f>=HYPERLINK("https://www.leilaoonline.com.br/lote/detalhe/111146", "GM S10 RODEIO D - ANO 2011/ 2011 - COR BRANCA - ALCO/GASOL - FR.: 4030 - LOC.: MARINGÁ/PR")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=HYPERLINK("https://www.leilaoonline.com.br/lote/detalhe/111147", "019")</f>
      </c>
      <c r="B12" s="4" t="s">
        <f>=HYPERLINK("https://www.leilaoonline.com.br/lote/detalhe/111147", "JEEP COMPASS LONGITUDE D 4X4 - ANO 2018/2018 - Diesel - LOC.: MARINGÁ/ PR")</f>
      </c>
      <c r="C12" s="4" t="inlineStr">
        <is>
          <t>Vendido</t>
        </is>
      </c>
      <c r="D12" s="4" t="inlineStr">
        <is>
          <t>84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=HYPERLINK("https://www.leilaoonline.com.br/lote/detalhe/105347", "020")</f>
      </c>
      <c r="B13" s="4" t="s">
        <f>=HYPERLINK("https://www.leilaoonline.com.br/lote/detalhe/105347", " FIAT PÁLIO FIRE WAY; 2017/2017; FR.: 28939; LOC.: TAPEJARA;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=HYPERLINK("https://www.leilaoonline.com.br/lote/detalhe/105349", "220")</f>
      </c>
      <c r="B14" s="4" t="s">
        <f>=HYPERLINK("https://www.leilaoonline.com.br/lote/detalhe/105349", " VW  NOVA SAVEIRO RB MBVS; 2018/2019; FR.: 70970; LOC.: TAPEJARA;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44.000,00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=HYPERLINK("https://www.leilaoonline.com.br/lote/detalhe/105348", "221")</f>
      </c>
      <c r="B15" s="4" t="s">
        <f>=HYPERLINK("https://www.leilaoonline.com.br/lote/detalhe/105348", " VW  NOVA SAVEIRO RB MBVS; 2018/2019; FR.: 70967; LOC.: TAPEJARA;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=HYPERLINK("https://www.leilaoonline.com.br/lote/detalhe/105350", "222")</f>
      </c>
      <c r="B16" s="4" t="s">
        <f>=HYPERLINK("https://www.leilaoonline.com.br/lote/detalhe/105350", " VW NOVO GOL  TL MCV; 2016/2017; FR.: 28791; LOC.: TAPEJARA;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=HYPERLINK("https://www.leilaoonline.com.br/lote/detalhe/105363", "224")</f>
      </c>
      <c r="B17" s="4" t="s">
        <f>=HYPERLINK("https://www.leilaoonline.com.br/lote/detalhe/105363", " FIAT STRADA HD WK; 2016/2017; FR.: 71860; LOC.: TAPEJARA;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=HYPERLINK("https://www.leilaoonline.com.br/lote/detalhe/105351", "225")</f>
      </c>
      <c r="B18" s="4" t="s">
        <f>=HYPERLINK("https://www.leilaoonline.com.br/lote/detalhe/105351", " VW NOVO GOL 1.6 CITY; 2013/2013; FR.: 24640; LOC.: TAPEJARA ;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=HYPERLINK("https://www.leilaoonline.com.br/lote/detalhe/105354", "226")</f>
      </c>
      <c r="B19" s="4" t="s">
        <f>=HYPERLINK("https://www.leilaoonline.com.br/lote/detalhe/105354", " FIAT DOBLO AMBULANCIA; 2015/2015; FR.: 71987; LOC.: TAPEJARA; 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=HYPERLINK("https://www.leilaoonline.com.br/lote/detalhe/105362", "227")</f>
      </c>
      <c r="B20" s="4" t="s">
        <f>=HYPERLINK("https://www.leilaoonline.com.br/lote/detalhe/105362", " VW NOVO GOL  TL MCV; 2016/2017; FR.: ; LOC.: TAPEJARA;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=HYPERLINK("https://www.leilaoonline.com.br/lote/detalhe/105357", "229")</f>
      </c>
      <c r="B21" s="4" t="s">
        <f>=HYPERLINK("https://www.leilaoonline.com.br/lote/detalhe/105357", " MOTO BROS NXR160 ES ; 2018/2019; FR.: 71496; LOC.: TAPEJARA;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=HYPERLINK("https://www.leilaoonline.com.br/lote/detalhe/105367", "230")</f>
      </c>
      <c r="B22" s="4" t="s">
        <f>=HYPERLINK("https://www.leilaoonline.com.br/lote/detalhe/105367", " MOTO BROS NXR150 MIX ES ; 2010/2010; FR.: 20870; LOC.: TAPEJARA;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=HYPERLINK("https://www.leilaoonline.com.br/lote/detalhe/105360", "231")</f>
      </c>
      <c r="B23" s="4" t="s">
        <f>=HYPERLINK("https://www.leilaoonline.com.br/lote/detalhe/105360", " MOTO HONDA NRX 150 BROS ES; 2013/2012; FR.: 24684; LOC.: TAPEJARA ;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=HYPERLINK("https://www.leilaoonline.com.br/lote/detalhe/105352", "233")</f>
      </c>
      <c r="B24" s="4" t="s">
        <f>=HYPERLINK("https://www.leilaoonline.com.br/lote/detalhe/105352", " VW KOMBI LOTACAO; 2011/2012; FR.: 23156; LOC.: TAPEJARA;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=HYPERLINK("https://www.leilaoonline.com.br/lote/detalhe/105364", "234")</f>
      </c>
      <c r="B25" s="4" t="s">
        <f>=HYPERLINK("https://www.leilaoonline.com.br/lote/detalhe/105364", " VW KOMBI LOTACAO; 2010/2011; FR.: 22262; LOC.: TAPEJARA;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=HYPERLINK("https://www.leilaoonline.com.br/lote/detalhe/105369", "235")</f>
      </c>
      <c r="B26" s="4" t="s">
        <f>=HYPERLINK("https://www.leilaoonline.com.br/lote/detalhe/105369", " VW KOMBI LOTACAO; 2012/2013; FR.: 23906; LOC.: TAPEJARA ;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=HYPERLINK("https://www.leilaoonline.com.br/lote/detalhe/105361", "236")</f>
      </c>
      <c r="B27" s="4" t="s">
        <f>=HYPERLINK("https://www.leilaoonline.com.br/lote/detalhe/105361", " VW GOL 1.6 ; 2011/2012; FR.: 22250; LOC.: TAPEJARA ; ")</f>
      </c>
      <c r="C27" s="4" t="inlineStr">
        <is>
          <t>Vendido</t>
        </is>
      </c>
      <c r="D27" s="4" t="inlineStr">
        <is>
          <t>38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=HYPERLINK("https://www.leilaoonline.com.br/lote/detalhe/105371", "237")</f>
      </c>
      <c r="B28" s="4" t="s">
        <f>=HYPERLINK("https://www.leilaoonline.com.br/lote/detalhe/105371", " FIAT DOBLO JAEDI AMBULANCIA; 2013/2013; FR.: 25416; LOC.: TAPEJARA; 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=HYPERLINK("https://www.leilaoonline.com.br/lote/detalhe/105368", "238")</f>
      </c>
      <c r="B29" s="4" t="s">
        <f>=HYPERLINK("https://www.leilaoonline.com.br/lote/detalhe/105368", " FIAT STRADA HD WK; 2016/2017; FR.: 70452; LOC.: TAPEJARA ; 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=HYPERLINK("https://www.leilaoonline.com.br/lote/detalhe/105365", "239")</f>
      </c>
      <c r="B30" s="4" t="s">
        <f>=HYPERLINK("https://www.leilaoonline.com.br/lote/detalhe/105365", " FIAT STRADA FIRE FLEX; 2012/2012; FR.: 23222; LOC.: TAPEJARA; 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=HYPERLINK("https://www.leilaoonline.com.br/lote/detalhe/105356", "241")</f>
      </c>
      <c r="B31" s="4" t="s">
        <f>=HYPERLINK("https://www.leilaoonline.com.br/lote/detalhe/105356", " VW  NOVASAVEIRO RB MBVS; 2018/2019; FR.: ; LOC.: TAPEJARA;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=HYPERLINK("https://www.leilaoonline.com.br/lote/detalhe/105359", "242")</f>
      </c>
      <c r="B32" s="4" t="s">
        <f>=HYPERLINK("https://www.leilaoonline.com.br/lote/detalhe/105359", " VW  NOVA SAVEIRO RB MBVS; 2018/2019; FR.: 18155; LOC.: TAPEJARA ; 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=HYPERLINK("https://www.leilaoonline.com.br/lote/detalhe/105358", "243")</f>
      </c>
      <c r="B33" s="4" t="s">
        <f>=HYPERLINK("https://www.leilaoonline.com.br/lote/detalhe/105358", " FIAT STRADA WORKING; 2015/2016; FR.: 70413; LOC.: TAPEJARA ;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33.000,00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=HYPERLINK("https://www.leilaoonline.com.br/lote/detalhe/105381", "244")</f>
      </c>
      <c r="B34" s="4" t="s">
        <f>=HYPERLINK("https://www.leilaoonline.com.br/lote/detalhe/105381", " FIAT STRADA HD WK; 2016/2017; FR.: 71840; LOC.: TAPEJARA; ")</f>
      </c>
      <c r="C34" s="4" t="inlineStr">
        <is>
          <t>Vendido</t>
        </is>
      </c>
      <c r="D34" s="4" t="inlineStr">
        <is>
          <t>29</t>
        </is>
      </c>
      <c r="E34" s="5" t="inlineStr">
        <is>
          <t>32.500,00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=HYPERLINK("https://www.leilaoonline.com.br/lote/detalhe/105396", "246")</f>
      </c>
      <c r="B35" s="4" t="s">
        <f>=HYPERLINK("https://www.leilaoonline.com.br/lote/detalhe/105396", " VW  NOVA SAVEIRO RB MBVS; 2018/2019; FR.: 70969; LOC.: TAPEJARA ; ")</f>
      </c>
      <c r="C35" s="4" t="inlineStr">
        <is>
          <t>Vendido</t>
        </is>
      </c>
      <c r="D35" s="4" t="inlineStr">
        <is>
          <t>29</t>
        </is>
      </c>
      <c r="E35" s="5" t="inlineStr">
        <is>
          <t>39.000,00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=HYPERLINK("https://www.leilaoonline.com.br/lote/detalhe/105398", "247")</f>
      </c>
      <c r="B36" s="4" t="s">
        <f>=HYPERLINK("https://www.leilaoonline.com.br/lote/detalhe/105398", " VW NOVO GOL TL MCV; 2016/2017; FR.: 28788; LOC.: TAPEJARA ; 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=HYPERLINK("https://www.leilaoonline.com.br/lote/detalhe/105399", "248")</f>
      </c>
      <c r="B37" s="4" t="s">
        <f>=HYPERLINK("https://www.leilaoonline.com.br/lote/detalhe/105399", " VW NOVO GOL 1.6 CITY; 2013/2013; FR.: 24636; LOC.: TAPEJARA ;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=HYPERLINK("https://www.leilaoonline.com.br/lote/detalhe/105400", "265")</f>
      </c>
      <c r="B38" s="4" t="s">
        <f>=HYPERLINK("https://www.leilaoonline.com.br/lote/detalhe/105400", " FIAT STRADA WORKING; 2013/2013; FR.: 25472; LOC.: TAPEJARA; 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=HYPERLINK("https://www.leilaoonline.com.br/lote/detalhe/105401", "267")</f>
      </c>
      <c r="B39" s="4" t="s">
        <f>=HYPERLINK("https://www.leilaoonline.com.br/lote/detalhe/105401", " VW GOL 1.6; 2010/2011; FR.: 21381; LOC.: TAPEJARA; ")</f>
      </c>
      <c r="C39" s="4" t="inlineStr">
        <is>
          <t>Vendido</t>
        </is>
      </c>
      <c r="D39" s="4" t="inlineStr">
        <is>
          <t>28</t>
        </is>
      </c>
      <c r="E39" s="5" t="inlineStr">
        <is>
          <t>14.750,00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=HYPERLINK("https://www.leilaoonline.com.br/lote/detalhe/105403", "268")</f>
      </c>
      <c r="B40" s="4" t="s">
        <f>=HYPERLINK("https://www.leilaoonline.com.br/lote/detalhe/105403", " FIAT STRADA WORKING; 2013/2013; FR.: 25888; LOC.: TAPEJARA ;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=HYPERLINK("https://www.leilaoonline.com.br/lote/detalhe/105370", "270")</f>
      </c>
      <c r="B41" s="4" t="s">
        <f>=HYPERLINK("https://www.leilaoonline.com.br/lote/detalhe/105370", " VW GOL 1.6; 2011/2011; FR.: 22332; LOC.: TAPEJARA ;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=HYPERLINK("https://www.leilaoonline.com.br/lote/detalhe/105409", "271")</f>
      </c>
      <c r="B42" s="4" t="s">
        <f>=HYPERLINK("https://www.leilaoonline.com.br/lote/detalhe/105409", " FIAT STRADA WORKING; 2015/2015; FR.: 70176; LOC.: TAPEJARA ; 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=HYPERLINK("https://www.leilaoonline.com.br/lote/detalhe/105406", "274")</f>
      </c>
      <c r="B43" s="4" t="s">
        <f>=HYPERLINK("https://www.leilaoonline.com.br/lote/detalhe/105406", " VW  NOVA SAVEIRO RB MBVS; 2018/2019; FR.: 70964; LOC.: TAPEJARA; ")</f>
      </c>
      <c r="C43" s="4" t="inlineStr">
        <is>
          <t>Vendido</t>
        </is>
      </c>
      <c r="D43" s="4" t="inlineStr">
        <is>
          <t>29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=HYPERLINK("https://www.leilaoonline.com.br/lote/detalhe/105408", "280")</f>
      </c>
      <c r="B44" s="4" t="s">
        <f>=HYPERLINK("https://www.leilaoonline.com.br/lote/detalhe/105408", " GM S10 ADVANTAGE D; 2008/2009; FR.: 15843; LOC.: TAPEJARA ;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=HYPERLINK("https://www.leilaoonline.com.br/lote/detalhe/105416", "282")</f>
      </c>
      <c r="B45" s="4" t="s">
        <f>=HYPERLINK("https://www.leilaoonline.com.br/lote/detalhe/105416", " MOTO HONDA XRE 300 ; 2011/2012; FR.: 23169; LOC.: TAPEJARA; 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=HYPERLINK("https://www.leilaoonline.com.br/lote/detalhe/105425", "283")</f>
      </c>
      <c r="B46" s="4" t="s">
        <f>=HYPERLINK("https://www.leilaoonline.com.br/lote/detalhe/105425", " MOTO YAMAHA LANDER XTZ 250; 2012/2013; FR.: 24686; LOC.: TAPEJARA;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=HYPERLINK("https://www.leilaoonline.com.br/lote/detalhe/105417", "286")</f>
      </c>
      <c r="B47" s="4" t="s">
        <f>=HYPERLINK("https://www.leilaoonline.com.br/lote/detalhe/105417", " VW NOVO GOL 1.0; 2014/2014; FR.: 27400; LOC.: TAPEJARA ; 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=HYPERLINK("https://www.leilaoonline.com.br/lote/detalhe/105413", "287")</f>
      </c>
      <c r="B48" s="4" t="s">
        <f>=HYPERLINK("https://www.leilaoonline.com.br/lote/detalhe/105413", " FIAT PÁLIO FIRE WAY; 2015/2015; FR.: 70225; LOC.: TAPEJARA ;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=HYPERLINK("https://www.leilaoonline.com.br/lote/detalhe/105422", "289")</f>
      </c>
      <c r="B49" s="4" t="s">
        <f>=HYPERLINK("https://www.leilaoonline.com.br/lote/detalhe/105422", " VW GOL 1.0 TITAN GIV; 2010/2011; FR.: 21736; LOC.: TAPEJARA;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=HYPERLINK("https://www.leilaoonline.com.br/lote/detalhe/105415", "290")</f>
      </c>
      <c r="B50" s="4" t="s">
        <f>=HYPERLINK("https://www.leilaoonline.com.br/lote/detalhe/105415", " FIAT STRADA HD WK; 2016/2017; FR.: 26671; LOC.: TAPEJARA;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=HYPERLINK("https://www.leilaoonline.com.br/lote/detalhe/105424", "291")</f>
      </c>
      <c r="B51" s="4" t="s">
        <f>=HYPERLINK("https://www.leilaoonline.com.br/lote/detalhe/105424", " FIAT DOBLO CARGO 1.4; 2013/2013; FR.: 25412; LOC.: TAPEJARA ;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=HYPERLINK("https://www.leilaoonline.com.br/lote/detalhe/105414", "292")</f>
      </c>
      <c r="B52" s="4" t="s">
        <f>=HYPERLINK("https://www.leilaoonline.com.br/lote/detalhe/105414", " FIAT DOBLO CARGO 1.4; 2013/2013; FR.: 25870; LOC.: TAPEJARA ; 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=HYPERLINK("https://www.leilaoonline.com.br/lote/detalhe/105420", "294")</f>
      </c>
      <c r="B53" s="4" t="s">
        <f>=HYPERLINK("https://www.leilaoonline.com.br/lote/detalhe/105420", " FIAT STRADA WORKING; 2014/2014; FR.: 71877; LOC.: TAPEJARA; ")</f>
      </c>
      <c r="C53" s="4" t="inlineStr">
        <is>
          <t>Vendido</t>
        </is>
      </c>
      <c r="D53" s="4" t="inlineStr">
        <is>
          <t>33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=HYPERLINK("https://www.leilaoonline.com.br/lote/detalhe/105411", "295")</f>
      </c>
      <c r="B54" s="4" t="s">
        <f>=HYPERLINK("https://www.leilaoonline.com.br/lote/detalhe/105411", " VW NOVO GOL TL MCV; 2016/2017; FR.: 28066; LOC.: TAPEJARA ; ")</f>
      </c>
      <c r="C54" s="4" t="inlineStr">
        <is>
          <t>Vendido</t>
        </is>
      </c>
      <c r="D54" s="4" t="inlineStr">
        <is>
          <t>29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=HYPERLINK("https://www.leilaoonline.com.br/lote/detalhe/105418", "409")</f>
      </c>
      <c r="B55" s="4" t="s">
        <f>=HYPERLINK("https://www.leilaoonline.com.br/lote/detalhe/105418", " FIAT STRADA WORKING; 2015/2015; FR.: 70385; LOC.: MARINGÁ;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=HYPERLINK("https://www.leilaoonline.com.br/lote/detalhe/105412", "410")</f>
      </c>
      <c r="B56" s="4" t="s">
        <f>=HYPERLINK("https://www.leilaoonline.com.br/lote/detalhe/105412", " FIAT DOBLO CARGO 1.4; 2013/2013; FR.: 28499; LOC.: MARINGÁ;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=HYPERLINK("https://www.leilaoonline.com.br/lote/detalhe/105423", "412")</f>
      </c>
      <c r="B57" s="4" t="s">
        <f>=HYPERLINK("https://www.leilaoonline.com.br/lote/detalhe/105423", " FIAT DOBLO JAEDI AMBULANCIA; 2011/2012; FR.: 22278; LOC.: MARINGÁ;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=HYPERLINK("https://www.leilaoonline.com.br/lote/detalhe/105373", "413")</f>
      </c>
      <c r="B58" s="4" t="s">
        <f>=HYPERLINK("https://www.leilaoonline.com.br/lote/detalhe/105373", " VW GOL 1.0L MC4; 2018/2019; FR.: 72521; LOC.: MARINGÁ; ")</f>
      </c>
      <c r="C58" s="4" t="inlineStr">
        <is>
          <t>Vendido</t>
        </is>
      </c>
      <c r="D58" s="4" t="inlineStr">
        <is>
          <t>32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=HYPERLINK("https://www.leilaoonline.com.br/lote/detalhe/105431", "414")</f>
      </c>
      <c r="B59" s="4" t="s">
        <f>=HYPERLINK("https://www.leilaoonline.com.br/lote/detalhe/105431", " VW NOVO GOL TL MCV; 2016/2017; FR.: 70464; LOC.: MARINGÁ; 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=HYPERLINK("https://www.leilaoonline.com.br/lote/detalhe/105441", "416")</f>
      </c>
      <c r="B60" s="4" t="s">
        <f>=HYPERLINK("https://www.leilaoonline.com.br/lote/detalhe/105441", " VW NOVO GOL TL MCV; 2016/2017; FR.: 28069; LOC.: MARINGÁ; 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=HYPERLINK("https://www.leilaoonline.com.br/lote/detalhe/105427", "417")</f>
      </c>
      <c r="B61" s="4" t="s">
        <f>=HYPERLINK("https://www.leilaoonline.com.br/lote/detalhe/105427", " FIAT STRADA HD WK; 2016/2017; FR.: 27802; LOC.: MARINGÁ; ")</f>
      </c>
      <c r="C61" s="4" t="inlineStr">
        <is>
          <t>Vendido</t>
        </is>
      </c>
      <c r="D61" s="4" t="inlineStr">
        <is>
          <t>37</t>
        </is>
      </c>
      <c r="E61" s="5" t="inlineStr">
        <is>
          <t>39.000,00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=HYPERLINK("https://www.leilaoonline.com.br/lote/detalhe/105444", "419")</f>
      </c>
      <c r="B62" s="4" t="s">
        <f>=HYPERLINK("https://www.leilaoonline.com.br/lote/detalhe/105444", " FIAT PÁLIO FIRE WAY; 2015/2015; FR.: 70346; LOC.: MARINGÁ; ")</f>
      </c>
      <c r="C62" s="4" t="inlineStr">
        <is>
          <t>Vendido</t>
        </is>
      </c>
      <c r="D62" s="4" t="inlineStr">
        <is>
          <t>27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=HYPERLINK("https://www.leilaoonline.com.br/lote/detalhe/105428", "420")</f>
      </c>
      <c r="B63" s="4" t="s">
        <f>=HYPERLINK("https://www.leilaoonline.com.br/lote/detalhe/105428", " FIAT DOBLO CARGO 1.4; 2013/2013; FR.: 28474; LOC.: MARINGÁ; ")</f>
      </c>
      <c r="C63" s="4" t="inlineStr">
        <is>
          <t>Vendido</t>
        </is>
      </c>
      <c r="D63" s="4" t="inlineStr">
        <is>
          <t>20</t>
        </is>
      </c>
      <c r="E63" s="5" t="inlineStr">
        <is>
          <t>22.500,00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=HYPERLINK("https://www.leilaoonline.com.br/lote/detalhe/105440", "429")</f>
      </c>
      <c r="B64" s="4" t="s">
        <f>=HYPERLINK("https://www.leilaoonline.com.br/lote/detalhe/105440", " FIAT PÁLIO FIRE WAY; 2017/2017; FR.: 25999; LOC.: MARINGÁ; ")</f>
      </c>
      <c r="C64" s="4" t="inlineStr">
        <is>
          <t>Vendido</t>
        </is>
      </c>
      <c r="D64" s="4" t="inlineStr">
        <is>
          <t>26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=HYPERLINK("https://www.leilaoonline.com.br/lote/detalhe/105430", "431")</f>
      </c>
      <c r="B65" s="4" t="s">
        <f>=HYPERLINK("https://www.leilaoonline.com.br/lote/detalhe/105430", " VW GOL 1.0L MC4; 2018/2019; FR.: 71241; LOC.: MARINGÁ; ")</f>
      </c>
      <c r="C65" s="4" t="inlineStr">
        <is>
          <t>Vendido</t>
        </is>
      </c>
      <c r="D65" s="4" t="inlineStr">
        <is>
          <t>34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=HYPERLINK("https://www.leilaoonline.com.br/lote/detalhe/105433", "432")</f>
      </c>
      <c r="B66" s="4" t="s">
        <f>=HYPERLINK("https://www.leilaoonline.com.br/lote/detalhe/105433", " VW NOVO GOL TL MCV; 2016/2017; FR.: 26672; LOC.: MARINGÁ; ")</f>
      </c>
      <c r="C66" s="4" t="inlineStr">
        <is>
          <t>Vendido</t>
        </is>
      </c>
      <c r="D66" s="4" t="inlineStr">
        <is>
          <t>40</t>
        </is>
      </c>
      <c r="E66" s="5" t="inlineStr">
        <is>
          <t>33.000,00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=HYPERLINK("https://www.leilaoonline.com.br/lote/detalhe/105429", "434")</f>
      </c>
      <c r="B67" s="4" t="s">
        <f>=HYPERLINK("https://www.leilaoonline.com.br/lote/detalhe/105429", " VW GOL 1.6 ; 2010/2011; FR.: 21411; LOC.: MARINGÁ; 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=HYPERLINK("https://www.leilaoonline.com.br/lote/detalhe/105436", "435")</f>
      </c>
      <c r="B68" s="4" t="s">
        <f>=HYPERLINK("https://www.leilaoonline.com.br/lote/detalhe/105436", " VW NOVO GOL TL MCV; 2016/2017; FR.: 26670; LOC.: MARINGÁ; ")</f>
      </c>
      <c r="C68" s="4" t="inlineStr">
        <is>
          <t>Vendido</t>
        </is>
      </c>
      <c r="D68" s="4" t="inlineStr">
        <is>
          <t>29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=HYPERLINK("https://www.leilaoonline.com.br/lote/detalhe/105437", "436")</f>
      </c>
      <c r="B69" s="4" t="s">
        <f>=HYPERLINK("https://www.leilaoonline.com.br/lote/detalhe/105437", " FIAT DOBLO JAEDI AMBULANCIA; 2010/2011; FR.: 21476; LOC.: MARINGÁ;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12.750,00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=HYPERLINK("https://www.leilaoonline.com.br/lote/detalhe/105383", "438")</f>
      </c>
      <c r="B70" s="4" t="s">
        <f>=HYPERLINK("https://www.leilaoonline.com.br/lote/detalhe/105383", " VW GOL 1.6; 2010/2011; FR.: 21477; LOC.: MARINGÁ; ")</f>
      </c>
      <c r="C70" s="4" t="inlineStr">
        <is>
          <t>Vendido</t>
        </is>
      </c>
      <c r="D70" s="4" t="inlineStr">
        <is>
          <t>18</t>
        </is>
      </c>
      <c r="E70" s="5" t="inlineStr">
        <is>
          <t>15.250,00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=HYPERLINK("https://www.leilaoonline.com.br/lote/detalhe/105376", "439")</f>
      </c>
      <c r="B71" s="4" t="s">
        <f>=HYPERLINK("https://www.leilaoonline.com.br/lote/detalhe/105376", " FORD RANGER XLS 10A; 2010/2010; FR.: 26672; LOC.: MARINGÁ; ")</f>
      </c>
      <c r="C71" s="4" t="inlineStr">
        <is>
          <t>Vendido</t>
        </is>
      </c>
      <c r="D71" s="4" t="inlineStr">
        <is>
          <t>33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=HYPERLINK("https://www.leilaoonline.com.br/lote/detalhe/105382", "440")</f>
      </c>
      <c r="B72" s="4" t="s">
        <f>=HYPERLINK("https://www.leilaoonline.com.br/lote/detalhe/105382", " VW SAVEIRO AMBULANCIA 1.6; 2004/2005; FR.: 5160; LOC.: MARINGÁ; 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=HYPERLINK("https://www.leilaoonline.com.br/lote/detalhe/105375", "441")</f>
      </c>
      <c r="B73" s="4" t="s">
        <f>=HYPERLINK("https://www.leilaoonline.com.br/lote/detalhe/105375", " VW GOL 1.6; 2010/2011; FR.: 21364; LOC.: MARINGÁ; ")</f>
      </c>
      <c r="C73" s="4" t="inlineStr">
        <is>
          <t>Vendido</t>
        </is>
      </c>
      <c r="D73" s="4" t="inlineStr">
        <is>
          <t>21</t>
        </is>
      </c>
      <c r="E73" s="5" t="inlineStr">
        <is>
          <t>16.750,00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=HYPERLINK("https://www.leilaoonline.com.br/lote/detalhe/105380", "443")</f>
      </c>
      <c r="B74" s="4" t="s">
        <f>=HYPERLINK("https://www.leilaoonline.com.br/lote/detalhe/105380", " FIAT STRADA HD WK; 2016/2017; FR.: 72221; LOC.: MARINGÁ; ")</f>
      </c>
      <c r="C74" s="4" t="inlineStr">
        <is>
          <t>Vendido</t>
        </is>
      </c>
      <c r="D74" s="4" t="inlineStr">
        <is>
          <t>47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=HYPERLINK("https://www.leilaoonline.com.br/lote/detalhe/105378", "444")</f>
      </c>
      <c r="B75" s="4" t="s">
        <f>=HYPERLINK("https://www.leilaoonline.com.br/lote/detalhe/105378", " FIAT STRADA FIRE FLEX; 2011/2012; FR.: 22326; LOC.: MARINGÁ;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24.500,00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=HYPERLINK("https://www.leilaoonline.com.br/lote/detalhe/105374", "445")</f>
      </c>
      <c r="B76" s="4" t="s">
        <f>=HYPERLINK("https://www.leilaoonline.com.br/lote/detalhe/105374", " VW NOVA SAVEIRO RB MBVS; 2016/2017; FR.: 28796; LOC.: MARINGÁ; ")</f>
      </c>
      <c r="C76" s="4" t="inlineStr">
        <is>
          <t>Vendido</t>
        </is>
      </c>
      <c r="D76" s="4" t="inlineStr">
        <is>
          <t>43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=HYPERLINK("https://www.leilaoonline.com.br/lote/detalhe/105392", "446")</f>
      </c>
      <c r="B77" s="4" t="s">
        <f>=HYPERLINK("https://www.leilaoonline.com.br/lote/detalhe/105392", " FIAT DOBLO JAEDI AMBULANCIA; 2013/2013; FR.: 26422; LOC.: MARINGÁ; ")</f>
      </c>
      <c r="C77" s="4" t="inlineStr">
        <is>
          <t>Vendido</t>
        </is>
      </c>
      <c r="D77" s="4" t="inlineStr">
        <is>
          <t>3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=HYPERLINK("https://www.leilaoonline.com.br/lote/detalhe/105386", "448")</f>
      </c>
      <c r="B78" s="4" t="s">
        <f>=HYPERLINK("https://www.leilaoonline.com.br/lote/detalhe/105386", " VW NOVO GOL TL MCV; 2016/2017; FR.: 26673; LOC.: MARINGÁ; ")</f>
      </c>
      <c r="C78" s="4" t="inlineStr">
        <is>
          <t>Vendido</t>
        </is>
      </c>
      <c r="D78" s="4" t="inlineStr">
        <is>
          <t>32</t>
        </is>
      </c>
      <c r="E78" s="5" t="inlineStr">
        <is>
          <t>27.500,00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=HYPERLINK("https://www.leilaoonline.com.br/lote/detalhe/105393", "449")</f>
      </c>
      <c r="B79" s="4" t="s">
        <f>=HYPERLINK("https://www.leilaoonline.com.br/lote/detalhe/105393", " GM MONTANA CONQUEST; 2005/2005; FR.: 9853; LOC.: MARINGÁ;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=HYPERLINK("https://www.leilaoonline.com.br/lote/detalhe/105387", "450")</f>
      </c>
      <c r="B80" s="4" t="s">
        <f>=HYPERLINK("https://www.leilaoonline.com.br/lote/detalhe/105387", " VW NOVO GOL TL MCV; 2016/2017; FR.: 70466; LOC.: MARINGÁ; ")</f>
      </c>
      <c r="C80" s="4" t="inlineStr">
        <is>
          <t>Vendido</t>
        </is>
      </c>
      <c r="D80" s="4" t="inlineStr">
        <is>
          <t>31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=HYPERLINK("https://www.leilaoonline.com.br/lote/detalhe/105388", "451")</f>
      </c>
      <c r="B81" s="4" t="s">
        <f>=HYPERLINK("https://www.leilaoonline.com.br/lote/detalhe/105388", " VW GOL TL MB S; 2015/2015; FR.: 70304; LOC.: MARINGÁ;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=HYPERLINK("https://www.leilaoonline.com.br/lote/detalhe/105391", "452")</f>
      </c>
      <c r="B82" s="4" t="s">
        <f>=HYPERLINK("https://www.leilaoonline.com.br/lote/detalhe/105391", " VW GOL 1.0 TITAN GIV; 2010/2011; FR.: 21475; LOC.: MARINGÁ;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14.750,00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=HYPERLINK("https://www.leilaoonline.com.br/lote/detalhe/105394", "453")</f>
      </c>
      <c r="B83" s="4" t="s">
        <f>=HYPERLINK("https://www.leilaoonline.com.br/lote/detalhe/105394", " FIAT PALIO FIRE WAY (BATIDO); 2017/2017; FR.: 93127; LOC.: MARINGÁ;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13.250,00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=HYPERLINK("https://www.leilaoonline.com.br/lote/detalhe/105385", "454")</f>
      </c>
      <c r="B84" s="4" t="s">
        <f>=HYPERLINK("https://www.leilaoonline.com.br/lote/detalhe/105385", " VW NOVA SAVEIRO RB MBVS; 2018/2019; FR.: 28127; LOC.: MARINGÁ; 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=HYPERLINK("https://www.leilaoonline.com.br/lote/detalhe/105395", "456")</f>
      </c>
      <c r="B85" s="4" t="s">
        <f>=HYPERLINK("https://www.leilaoonline.com.br/lote/detalhe/105395", " FIAT PÁLIO WEEKEND ADVENTURE; 2015/2015; FR.: 71179; LOC.: MARINGÁ; ")</f>
      </c>
      <c r="C85" s="4" t="inlineStr">
        <is>
          <t>Vendido</t>
        </is>
      </c>
      <c r="D85" s="4" t="inlineStr">
        <is>
          <t>31</t>
        </is>
      </c>
      <c r="E85" s="5" t="inlineStr">
        <is>
          <t>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=HYPERLINK("https://www.leilaoonline.com.br/lote/detalhe/105445", "457")</f>
      </c>
      <c r="B86" s="4" t="s">
        <f>=HYPERLINK("https://www.leilaoonline.com.br/lote/detalhe/105445", " FIAT STRADA HD WK; 2016/2017; FR.: 28070; LOC.: MARINGÁ; ")</f>
      </c>
      <c r="C86" s="4" t="inlineStr">
        <is>
          <t>Vendido</t>
        </is>
      </c>
      <c r="D86" s="4" t="inlineStr">
        <is>
          <t>44</t>
        </is>
      </c>
      <c r="E86" s="5" t="inlineStr">
        <is>
          <t>38.500,00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=HYPERLINK("https://www.leilaoonline.com.br/lote/detalhe/105389", "458")</f>
      </c>
      <c r="B87" s="4" t="s">
        <f>=HYPERLINK("https://www.leilaoonline.com.br/lote/detalhe/105389", " FIAT DOBLO JAEDI AMBULANCIA; 2013/2013; FR.: 25296; LOC.: MARINGÁ;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23.500,00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=HYPERLINK("https://www.leilaoonline.com.br/lote/detalhe/105442", "459")</f>
      </c>
      <c r="B88" s="4" t="s">
        <f>=HYPERLINK("https://www.leilaoonline.com.br/lote/detalhe/105442", " GM BLAZER ADVANTAGE ; 2011/2011; FR.: 22392; LOC.: MARINGÁ; ")</f>
      </c>
      <c r="C88" s="4" t="inlineStr">
        <is>
          <t>Vendido</t>
        </is>
      </c>
      <c r="D88" s="4" t="inlineStr">
        <is>
          <t>49</t>
        </is>
      </c>
      <c r="E88" s="5" t="inlineStr">
        <is>
          <t>38.500,00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=HYPERLINK("https://www.leilaoonline.com.br/lote/detalhe/105434", "460")</f>
      </c>
      <c r="B89" s="4" t="s">
        <f>=HYPERLINK("https://www.leilaoonline.com.br/lote/detalhe/105434", " VW SAVEIRO 1.6 CS; 2013/2013; FR.: 24992; LOC.: MARINGÁ;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26.500,00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=HYPERLINK("https://www.leilaoonline.com.br/lote/detalhe/105451", "461")</f>
      </c>
      <c r="B90" s="4" t="s">
        <f>=HYPERLINK("https://www.leilaoonline.com.br/lote/detalhe/105451", " VW NOVA SAVEIRO RB MBVS; 2018/2019; FR.: 71237; LOC.: MARINGÁ; ")</f>
      </c>
      <c r="C90" s="4" t="inlineStr">
        <is>
          <t>Vendido</t>
        </is>
      </c>
      <c r="D90" s="4" t="inlineStr">
        <is>
          <t>55</t>
        </is>
      </c>
      <c r="E90" s="5" t="inlineStr">
        <is>
          <t>45.000,00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=HYPERLINK("https://www.leilaoonline.com.br/lote/detalhe/105432", "462")</f>
      </c>
      <c r="B91" s="4" t="s">
        <f>=HYPERLINK("https://www.leilaoonline.com.br/lote/detalhe/105432", " FIAT STRADA HD WK; 2016/2017; FR.: 26667; LOC.: MARINGÁ; ")</f>
      </c>
      <c r="C91" s="4" t="inlineStr">
        <is>
          <t>Vendido</t>
        </is>
      </c>
      <c r="D91" s="4" t="inlineStr">
        <is>
          <t>43</t>
        </is>
      </c>
      <c r="E91" s="5" t="inlineStr">
        <is>
          <t>38.000,00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=HYPERLINK("https://www.leilaoonline.com.br/lote/detalhe/105439", "463")</f>
      </c>
      <c r="B92" s="4" t="s">
        <f>=HYPERLINK("https://www.leilaoonline.com.br/lote/detalhe/105439", " VW NOVA SAVEIRO RB MBVS; 2018/2019; FR.: 70786; LOC.: MARINGÁ; 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46.000,00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=HYPERLINK("https://www.leilaoonline.com.br/lote/detalhe/105453", "465")</f>
      </c>
      <c r="B93" s="4" t="s">
        <f>=HYPERLINK("https://www.leilaoonline.com.br/lote/detalhe/105453", " MOTO HONDA NXR 150 BROS ES; 2011/2012; FR.: 23216; LOC.: MARINGÁ;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=HYPERLINK("https://www.leilaoonline.com.br/lote/detalhe/105446", "466")</f>
      </c>
      <c r="B94" s="4" t="s">
        <f>=HYPERLINK("https://www.leilaoonline.com.br/lote/detalhe/105446", " MOTO HONDA NXR 150 BROS ES; 2011/2012; FR.: 23215; LOC.: MARINGÁ;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=HYPERLINK("https://www.leilaoonline.com.br/lote/detalhe/105457", "467")</f>
      </c>
      <c r="B95" s="4" t="s">
        <f>=HYPERLINK("https://www.leilaoonline.com.br/lote/detalhe/105457", " MOTO HONDA NXR 150 BROS MIX ESD; 2009/2010; FR.: 20693; LOC.: MARINGÁ; ")</f>
      </c>
      <c r="C95" s="4" t="inlineStr">
        <is>
          <t>Vendido</t>
        </is>
      </c>
      <c r="D95" s="4" t="inlineStr">
        <is>
          <t>15</t>
        </is>
      </c>
      <c r="E95" s="5" t="inlineStr">
        <is>
          <t>6.500,00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=HYPERLINK("https://www.leilaoonline.com.br/lote/detalhe/105447", "469")</f>
      </c>
      <c r="B96" s="4" t="s">
        <f>=HYPERLINK("https://www.leilaoonline.com.br/lote/detalhe/105447", " FIAT STRADA WORKING; 2015/2016; FR.: 70332; LOC.: MARINGÁ; ")</f>
      </c>
      <c r="C96" s="4" t="inlineStr">
        <is>
          <t>Vendido</t>
        </is>
      </c>
      <c r="D96" s="4" t="inlineStr">
        <is>
          <t>40</t>
        </is>
      </c>
      <c r="E96" s="5" t="inlineStr">
        <is>
          <t>35.000,00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=HYPERLINK("https://www.leilaoonline.com.br/lote/detalhe/105448", "470")</f>
      </c>
      <c r="B97" s="4" t="s">
        <f>=HYPERLINK("https://www.leilaoonline.com.br/lote/detalhe/105448", " MOTO HONDA NXR 150 BROS ES; 2011/2012; FR.: 23217; LOC.: MARINGÁ; ")</f>
      </c>
      <c r="C97" s="4" t="inlineStr">
        <is>
          <t>Vendido</t>
        </is>
      </c>
      <c r="D97" s="4" t="inlineStr">
        <is>
          <t>16</t>
        </is>
      </c>
      <c r="E97" s="5" t="inlineStr">
        <is>
          <t>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=HYPERLINK("https://www.leilaoonline.com.br/lote/detalhe/105450", "471")</f>
      </c>
      <c r="B98" s="4" t="s">
        <f>=HYPERLINK("https://www.leilaoonline.com.br/lote/detalhe/105450", " MOTO HONDA XR 250 TORNADO; 2006/2007; FR.: 10865; LOC.: MARINGÁ; ")</f>
      </c>
      <c r="C98" s="4" t="inlineStr">
        <is>
          <t>Vendido</t>
        </is>
      </c>
      <c r="D98" s="4" t="inlineStr">
        <is>
          <t>10</t>
        </is>
      </c>
      <c r="E98" s="5" t="inlineStr">
        <is>
          <t>6.270,00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=HYPERLINK("https://www.leilaoonline.com.br/lote/detalhe/105458", "472")</f>
      </c>
      <c r="B99" s="4" t="s">
        <f>=HYPERLINK("https://www.leilaoonline.com.br/lote/detalhe/105458", " VW GOL 1.0L MC4; 2018/2019; FR.: 72554; LOC.: MARINGA; ")</f>
      </c>
      <c r="C99" s="4" t="inlineStr">
        <is>
          <t>Vendido</t>
        </is>
      </c>
      <c r="D99" s="4" t="inlineStr">
        <is>
          <t>39</t>
        </is>
      </c>
      <c r="E99" s="5" t="inlineStr">
        <is>
          <t>33.500,00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=HYPERLINK("https://www.leilaoonline.com.br/lote/detalhe/105459", "474")</f>
      </c>
      <c r="B100" s="4" t="s">
        <f>=HYPERLINK("https://www.leilaoonline.com.br/lote/detalhe/105459", " VW NOVO GOL TL MCV; 2016/2017; FR.: 26685; LOC.: MARINGA; ")</f>
      </c>
      <c r="C100" s="4" t="inlineStr">
        <is>
          <t>Vendido</t>
        </is>
      </c>
      <c r="D100" s="4" t="inlineStr">
        <is>
          <t>41</t>
        </is>
      </c>
      <c r="E100" s="5" t="inlineStr">
        <is>
          <t>32.000,00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=HYPERLINK("https://www.leilaoonline.com.br/lote/detalhe/105449", "475")</f>
      </c>
      <c r="B101" s="4" t="s">
        <f>=HYPERLINK("https://www.leilaoonline.com.br/lote/detalhe/105449", " VW GOL 1.0L MC4; 2018/2019; FR.: 72556; LOC.: MARINGA;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=HYPERLINK("https://www.leilaoonline.com.br/lote/detalhe/105390", "476")</f>
      </c>
      <c r="B102" s="4" t="s">
        <f>=HYPERLINK("https://www.leilaoonline.com.br/lote/detalhe/105390", " VW NOVA SAVEIRO RB MBVS; 2018/2019; FR.: 72515; LOC.: MARINGA;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43.000,00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2026-06-19T18:18:11.00Z</dcterms:created>
  <dc:creator>Tellks Tecnologia</dc:creator>
  <cp:revision>0</cp:revision>
</cp:coreProperties>
</file>