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Britadores • Tratores • Colhedoras • Retroesc.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=HYPERLINK("https://www.leilaoonline.com.br/lote/detalhe/109185", "001")</f>
      </c>
      <c r="B11" s="4" t="s">
        <f>=HYPERLINK("https://www.leilaoonline.com.br/lote/detalhe/109185", "PÁ CARREGADEIRA MICHIGAN 75 III; ANO 1980 -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=HYPERLINK("https://www.leilaoonline.com.br/lote/detalhe/109184", "002")</f>
      </c>
      <c r="B12" s="4" t="s">
        <f>=HYPERLINK("https://www.leilaoonline.com.br/lote/detalhe/109184", "TRATOR VALMET; MODELO 785; ANO 98 - FUNCIONANDO")</f>
      </c>
      <c r="C12" s="4" t="inlineStr">
        <is>
          <t>Não vendido</t>
        </is>
      </c>
      <c r="D12" s="4" t="inlineStr">
        <is>
          <t>66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=HYPERLINK("https://www.leilaoonline.com.br/lote/detalhe/109182", "003")</f>
      </c>
      <c r="B13" s="4" t="s">
        <f>=HYPERLINK("https://www.leilaoonline.com.br/lote/detalhe/109182", "5 PÁS CARREGADEIRA, VOLVO L90F, CAT 962 G e 962 H")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201.500,00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=HYPERLINK("https://www.leilaoonline.com.br/lote/detalhe/109192", "004")</f>
      </c>
      <c r="B14" s="4" t="s">
        <f>=HYPERLINK("https://www.leilaoonline.com.br/lote/detalhe/109192", "TRATOR MASSEY FERGUSSON 275; ANO 94; COM CONJUNTO DE LÂMINA BALDAN")</f>
      </c>
      <c r="C14" s="4" t="inlineStr">
        <is>
          <t>Não vendido</t>
        </is>
      </c>
      <c r="D14" s="4" t="inlineStr">
        <is>
          <t>65</t>
        </is>
      </c>
      <c r="E14" s="5" t="inlineStr">
        <is>
          <t>50.500,00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=HYPERLINK("https://www.leilaoonline.com.br/lote/detalhe/109183", "005")</f>
      </c>
      <c r="B15" s="4" t="s">
        <f>=HYPERLINK("https://www.leilaoonline.com.br/lote/detalhe/109183", "VALMET 885; TRAÇADO; COM CARREGADEIRA DE CANA E LENHA; BOCA GIRATÓRIA; ANO 1990")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61.500,00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=HYPERLINK("https://www.leilaoonline.com.br/lote/detalhe/109909", "006")</f>
      </c>
      <c r="B16" s="4" t="s">
        <f>=HYPERLINK("https://www.leilaoonline.com.br/lote/detalhe/109909", "veja o vídeo!! FORD/F4000; 1983/1983; VERMELHA; DIESEL")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=HYPERLINK("https://www.leilaoonline.com.br/lote/detalhe/109195", "007")</f>
      </c>
      <c r="B17" s="4" t="s">
        <f>=HYPERLINK("https://www.leilaoonline.com.br/lote/detalhe/109195", "veja o vídeo!! ÔNIBUS VW/MASCA GRANFLEX; 2008/2008; BRANCA; DIESEL")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=HYPERLINK("https://www.leilaoonline.com.br/lote/detalhe/109908", "008")</f>
      </c>
      <c r="B18" s="4" t="s">
        <f>=HYPERLINK("https://www.leilaoonline.com.br/lote/detalhe/109908", "CAMINHÃO MERCEDES BENZ L 2219; 1979/1979; GRENA; DIESEL")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43.500,00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=HYPERLINK("https://www.leilaoonline.com.br/lote/detalhe/109907", "009")</f>
      </c>
      <c r="B19" s="4" t="s">
        <f>=HYPERLINK("https://www.leilaoonline.com.br/lote/detalhe/109907", "VW/GOL 1.0; 2007/2008; PRETA; ALCO./GASOL.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=HYPERLINK("https://www.leilaoonline.com.br/lote/detalhe/109193", "010")</f>
      </c>
      <c r="B20" s="4" t="s">
        <f>=HYPERLINK("https://www.leilaoonline.com.br/lote/detalhe/109193", "SEMI-REBOQUE SR/NOMA SR2E18RT2 CG; 2010/2010; CINZA")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=HYPERLINK("https://www.leilaoonline.com.br/lote/detalhe/109906", "011")</f>
      </c>
      <c r="B21" s="4" t="s">
        <f>=HYPERLINK("https://www.leilaoonline.com.br/lote/detalhe/109906", "veja o vídeo!! JTA/SUZUKI GSXR1000; 2009/2009; BRANCA; GASOLINA; COM ACESSÓRIOS - FUNCIONANDO")</f>
      </c>
      <c r="C21" s="4" t="inlineStr">
        <is>
          <t>Não vendido</t>
        </is>
      </c>
      <c r="D21" s="4" t="inlineStr">
        <is>
          <t>91</t>
        </is>
      </c>
      <c r="E21" s="5" t="inlineStr">
        <is>
          <t>26.500,00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=HYPERLINK("https://www.leilaoonline.com.br/lote/detalhe/109902", "012")</f>
      </c>
      <c r="B22" s="4" t="s">
        <f>=HYPERLINK("https://www.leilaoonline.com.br/lote/detalhe/109902",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102</t>
        </is>
      </c>
      <c r="E22" s="5" t="inlineStr">
        <is>
          <t>77.500,00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=HYPERLINK("https://www.leilaoonline.com.br/lote/detalhe/109679", "013")</f>
      </c>
      <c r="B23" s="4" t="s">
        <f>=HYPERLINK("https://www.leilaoonline.com.br/lote/detalhe/109679", "veja o vídeo!! CAMINHÃO FORD/CARGO 1933 TL; 2012/2013; BRANCA; DIESEL; CABINE ESTENDIDA")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=HYPERLINK("https://www.leilaoonline.com.br/lote/detalhe/110473", "014")</f>
      </c>
      <c r="B24" s="4" t="s">
        <f>=HYPERLINK("https://www.leilaoonline.com.br/lote/detalhe/110473", "VW/SAVEIRO 1.6 CE; 2011/2011; BRANCA; ALCO./GASOL.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=HYPERLINK("https://www.leilaoonline.com.br/lote/detalhe/109905", "015")</f>
      </c>
      <c r="B25" s="4" t="s">
        <f>=HYPERLINK("https://www.leilaoonline.com.br/lote/detalhe/109905", "IMP/GM SILVERADO; 1997/1997; BRANCA; DIESEL; TURBO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=HYPERLINK("https://www.leilaoonline.com.br/lote/detalhe/109911", "016")</f>
      </c>
      <c r="B26" s="4" t="s">
        <f>=HYPERLINK("https://www.leilaoonline.com.br/lote/detalhe/109911", "MIA/MITSUBISHI L200 4X2; 1995/1995; PRATA; DIESEL; COM RÁDIO AMADOR - FUNCIONANDO")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35.000,00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=HYPERLINK("https://www.leilaoonline.com.br/lote/detalhe/109910", "017")</f>
      </c>
      <c r="B27" s="4" t="s">
        <f>=HYPERLINK("https://www.leilaoonline.com.br/lote/detalhe/109910", "VW/VW FUSCA 1300; 1973/1973; MARROM; GASOLINA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=HYPERLINK("https://www.leilaoonline.com.br/lote/detalhe/109680", "018")</f>
      </c>
      <c r="B28" s="4" t="s">
        <f>=HYPERLINK("https://www.leilaoonline.com.br/lote/detalhe/109680", "CAMINHÃO MERCEDES BENZ/L 2013; 1977/1977; AZUL; DIESEL; TURBINADO - FUNCIONANDO")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72.000,00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=HYPERLINK("https://www.leilaoonline.com.br/lote/detalhe/109912", "019")</f>
      </c>
      <c r="B29" s="4" t="s">
        <f>=HYPERLINK("https://www.leilaoonline.com.br/lote/detalhe/109912", "CAMINHÃO MERCEDES BENZ 1113; 1969/1969; VERDE; DIESEL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=HYPERLINK("https://www.leilaoonline.com.br/lote/detalhe/109915", "020")</f>
      </c>
      <c r="B30" s="4" t="s">
        <f>=HYPERLINK("https://www.leilaoonline.com.br/lote/detalhe/109915", "FORD/F4000 BOIADEIRA; 1980/1980; BRANCA; DIESEL - FUNCIONANDO")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=HYPERLINK("https://www.leilaoonline.com.br/lote/detalhe/109202", "021")</f>
      </c>
      <c r="B31" s="4" t="s">
        <f>=HYPERLINK("https://www.leilaoonline.com.br/lote/detalhe/109202", "TRATOR MASSEY FERGUSSON 65X; ANO 69/70")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=HYPERLINK("https://www.leilaoonline.com.br/lote/detalhe/109585", "022")</f>
      </c>
      <c r="B32" s="4" t="s">
        <f>=HYPERLINK("https://www.leilaoonline.com.br/lote/detalhe/109585", "veja o vídeo!! ESCAVADEIRA HIDRÁULICA JCB JS 200; ANO 2013; 8535 HORAS - FUNCIONANDO")</f>
      </c>
      <c r="C32" s="4" t="inlineStr">
        <is>
          <t>Não vendido</t>
        </is>
      </c>
      <c r="D32" s="4" t="inlineStr">
        <is>
          <t>183</t>
        </is>
      </c>
      <c r="E32" s="5" t="inlineStr">
        <is>
          <t>223.000,00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=HYPERLINK("https://www.leilaoonline.com.br/lote/detalhe/109197", "023")</f>
      </c>
      <c r="B33" s="4" t="s">
        <f>=HYPERLINK("https://www.leilaoonline.com.br/lote/detalhe/109197", "TRATOR MASSEY FERGUSSON 265; ORIGINAL; ANO APROXIMADO 1978")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32.500,00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=HYPERLINK("https://www.leilaoonline.com.br/lote/detalhe/109203", "024")</f>
      </c>
      <c r="B34" s="4" t="s">
        <f>=HYPERLINK("https://www.leilaoonline.com.br/lote/detalhe/109203", "TRATOR VALMET MODELO 68; ANO 1982 - FUNCIONANDO")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=HYPERLINK("https://www.leilaoonline.com.br/lote/detalhe/109198", "025")</f>
      </c>
      <c r="B35" s="4" t="s">
        <f>=HYPERLINK("https://www.leilaoonline.com.br/lote/detalhe/109198", "TRATOR MASSEY FERGUSSON; MODELO 55X; ANO 1971 -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=HYPERLINK("https://www.leilaoonline.com.br/lote/detalhe/109201", "026")</f>
      </c>
      <c r="B36" s="4" t="s">
        <f>=HYPERLINK("https://www.leilaoonline.com.br/lote/detalhe/109201", "TRATOR MASSEY FERGUSSON 65X; ANO 1967")</f>
      </c>
      <c r="C36" s="4" t="inlineStr">
        <is>
          <t>Vendido</t>
        </is>
      </c>
      <c r="D36" s="4" t="inlineStr">
        <is>
          <t>75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=HYPERLINK("https://www.leilaoonline.com.br/lote/detalhe/109662", "027")</f>
      </c>
      <c r="B37" s="4" t="s">
        <f>=HYPERLINK("https://www.leilaoonline.com.br/lote/detalhe/109662", "veja o vídeo!! RETROESCAVADEIRA; NEW HOLLAND L90; ANO 2007; 4X2 - FUNCIONANDO")</f>
      </c>
      <c r="C37" s="4" t="inlineStr">
        <is>
          <t>Não vendido</t>
        </is>
      </c>
      <c r="D37" s="4" t="inlineStr">
        <is>
          <t>65</t>
        </is>
      </c>
      <c r="E37" s="5" t="inlineStr">
        <is>
          <t>92.250,00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=HYPERLINK("https://www.leilaoonline.com.br/lote/detalhe/109200", "028")</f>
      </c>
      <c r="B38" s="4" t="s">
        <f>=HYPERLINK("https://www.leilaoonline.com.br/lote/detalhe/109200", "TRATOR VALMET 60 ID.; COM ROÇADEIRA; ANO 1970")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=HYPERLINK("https://www.leilaoonline.com.br/lote/detalhe/109204", "029")</f>
      </c>
      <c r="B39" s="4" t="s">
        <f>=HYPERLINK("https://www.leilaoonline.com.br/lote/detalhe/109204", "TRATOR VALMET 600D; ANO 1968")</f>
      </c>
      <c r="C39" s="4" t="inlineStr">
        <is>
          <t>Não vendido</t>
        </is>
      </c>
      <c r="D39" s="4" t="inlineStr">
        <is>
          <t>41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=HYPERLINK("https://www.leilaoonline.com.br/lote/detalhe/109199", "030")</f>
      </c>
      <c r="B40" s="4" t="s">
        <f>=HYPERLINK("https://www.leilaoonline.com.br/lote/detalhe/109199", "TRATOR VALMET 62 ID.; CAFEEIRO; ANO 76")</f>
      </c>
      <c r="C40" s="4" t="inlineStr">
        <is>
          <t>Não vendido</t>
        </is>
      </c>
      <c r="D40" s="4" t="inlineStr">
        <is>
          <t>48</t>
        </is>
      </c>
      <c r="E40" s="5" t="inlineStr">
        <is>
          <t>24.250,00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=HYPERLINK("https://www.leilaoonline.com.br/lote/detalhe/109211", "031")</f>
      </c>
      <c r="B41" s="4" t="s">
        <f>=HYPERLINK("https://www.leilaoonline.com.br/lote/detalhe/109211", "TRATOR CBT 8440; COM DIREÇÃO HIDRÁULICA; ANO 1986")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=HYPERLINK("https://www.leilaoonline.com.br/lote/detalhe/109212", "032")</f>
      </c>
      <c r="B42" s="4" t="s">
        <f>=HYPERLINK("https://www.leilaoonline.com.br/lote/detalhe/109212",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12.500,00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=HYPERLINK("https://www.leilaoonline.com.br/lote/detalhe/109215", "033")</f>
      </c>
      <c r="B43" s="4" t="s">
        <f>=HYPERLINK("https://www.leilaoonline.com.br/lote/detalhe/109215", "TRATOR VALMET 60 ID.; ANO 1970")</f>
      </c>
      <c r="C43" s="4" t="inlineStr">
        <is>
          <t>Não vendido</t>
        </is>
      </c>
      <c r="D43" s="4" t="inlineStr">
        <is>
          <t>46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=HYPERLINK("https://www.leilaoonline.com.br/lote/detalhe/109670", "034")</f>
      </c>
      <c r="B44" s="4" t="s">
        <f>=HYPERLINK("https://www.leilaoonline.com.br/lote/detalhe/109670",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76</t>
        </is>
      </c>
      <c r="E44" s="5" t="inlineStr">
        <is>
          <t>142.500,00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=HYPERLINK("https://www.leilaoonline.com.br/lote/detalhe/109671", "035")</f>
      </c>
      <c r="B45" s="4" t="s">
        <f>=HYPERLINK("https://www.leilaoonline.com.br/lote/detalhe/109671",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=HYPERLINK("https://www.leilaoonline.com.br/lote/detalhe/109216", "036")</f>
      </c>
      <c r="B46" s="4" t="s">
        <f>=HYPERLINK("https://www.leilaoonline.com.br/lote/detalhe/109216", "TRATOR VALMET; ANO 82 -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37.000,00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=HYPERLINK("https://www.leilaoonline.com.br/lote/detalhe/109217", "037")</f>
      </c>
      <c r="B47" s="4" t="s">
        <f>=HYPERLINK("https://www.leilaoonline.com.br/lote/detalhe/109217",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69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=HYPERLINK("https://www.leilaoonline.com.br/lote/detalhe/109672", "038")</f>
      </c>
      <c r="B48" s="4" t="s">
        <f>=HYPERLINK("https://www.leilaoonline.com.br/lote/detalhe/109672", "veja o vídeo!! TRATOR AGRALE 4300; ANO 1998 - FUNCIONANDO")</f>
      </c>
      <c r="C48" s="4" t="inlineStr">
        <is>
          <t>Não vendido</t>
        </is>
      </c>
      <c r="D48" s="4" t="inlineStr">
        <is>
          <t>43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=HYPERLINK("https://www.leilaoonline.com.br/lote/detalhe/109214", "039")</f>
      </c>
      <c r="B49" s="4" t="s">
        <f>=HYPERLINK("https://www.leilaoonline.com.br/lote/detalhe/109214", "TRATOR VALMET 60 ID.; ANO 71")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=HYPERLINK("https://www.leilaoonline.com.br/lote/detalhe/109673", "040")</f>
      </c>
      <c r="B50" s="4" t="s">
        <f>=HYPERLINK("https://www.leilaoonline.com.br/lote/detalhe/109673", "veja o vídeo!! TRATOR VALTRA BH 205I COM LÂMINA DIANTEIRA; ANO 2013; HORIMETRO 8130")</f>
      </c>
      <c r="C50" s="4" t="inlineStr">
        <is>
          <t>Não vendido</t>
        </is>
      </c>
      <c r="D50" s="4" t="inlineStr">
        <is>
          <t>97</t>
        </is>
      </c>
      <c r="E50" s="5" t="inlineStr">
        <is>
          <t>154.750,00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=HYPERLINK("https://www.leilaoonline.com.br/lote/detalhe/109210", "041")</f>
      </c>
      <c r="B51" s="4" t="s">
        <f>=HYPERLINK("https://www.leilaoonline.com.br/lote/detalhe/109210",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115</t>
        </is>
      </c>
      <c r="E51" s="5" t="inlineStr">
        <is>
          <t>68.500,00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=HYPERLINK("https://www.leilaoonline.com.br/lote/detalhe/109219", "042")</f>
      </c>
      <c r="B52" s="4" t="s">
        <f>=HYPERLINK("https://www.leilaoonline.com.br/lote/detalhe/109219", "2 TRATORES GIRO ZERO HUSQVARNA")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=HYPERLINK("https://www.leilaoonline.com.br/lote/detalhe/109218", "043")</f>
      </c>
      <c r="B53" s="4" t="s">
        <f>=HYPERLINK("https://www.leilaoonline.com.br/lote/detalhe/109218", "TRATOR VALMET; MODELO 65 ID.; ANO 78 - FUNCIONANDO")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13.500,00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=HYPERLINK("https://www.leilaoonline.com.br/lote/detalhe/109213", "044")</f>
      </c>
      <c r="B54" s="4" t="s">
        <f>=HYPERLINK("https://www.leilaoonline.com.br/lote/detalhe/109213", "TRATOR MASSEY FERGUSSON 250; ANO 1976 - FUNCIONANDO")</f>
      </c>
      <c r="C54" s="4" t="inlineStr">
        <is>
          <t>Não vendido</t>
        </is>
      </c>
      <c r="D54" s="4" t="inlineStr">
        <is>
          <t>55</t>
        </is>
      </c>
      <c r="E54" s="5" t="inlineStr">
        <is>
          <t>32.000,00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=HYPERLINK("https://www.leilaoonline.com.br/lote/detalhe/109220", "045")</f>
      </c>
      <c r="B55" s="4" t="s">
        <f>=HYPERLINK("https://www.leilaoonline.com.br/lote/detalhe/109220", "GRADE ARADORA DE ARRASTO 14 X 28 POLEGADAS; ANO 2021; ESPESSAMENTO 27CM")</f>
      </c>
      <c r="C55" s="4" t="inlineStr">
        <is>
          <t>Não vendido</t>
        </is>
      </c>
      <c r="D55" s="4" t="inlineStr">
        <is>
          <t>56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=HYPERLINK("https://www.leilaoonline.com.br/lote/detalhe/109674", "046")</f>
      </c>
      <c r="B56" s="4" t="s">
        <f>=HYPERLINK("https://www.leilaoonline.com.br/lote/detalhe/109674", "veja o vídeo!! PÁ CARREGADEIRA MICHIGAN 75 III.; ANO 1978 -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=HYPERLINK("https://www.leilaoonline.com.br/lote/detalhe/110502", "047")</f>
      </c>
      <c r="B57" s="4" t="s">
        <f>=HYPERLINK("https://www.leilaoonline.com.br/lote/detalhe/110502", "TRATOR VALMET 80 ID.; ANO 1970; MOTOR MWM 4CC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=HYPERLINK("https://www.leilaoonline.com.br/lote/detalhe/109222", "048")</f>
      </c>
      <c r="B58" s="4" t="s">
        <f>=HYPERLINK("https://www.leilaoonline.com.br/lote/detalhe/109222", "GRADE ARADORA; 20 DISCOS X 26; TRANSPORTE NO HIDRÁULICO")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=HYPERLINK("https://www.leilaoonline.com.br/lote/detalhe/109223", "049")</f>
      </c>
      <c r="B59" s="4" t="s">
        <f>=HYPERLINK("https://www.leilaoonline.com.br/lote/detalhe/109223", "GRADE ARADORA; 14 DISCOS X 26")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4.450,00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=HYPERLINK("https://www.leilaoonline.com.br/lote/detalhe/109226", "050")</f>
      </c>
      <c r="B60" s="4" t="s">
        <f>=HYPERLINK("https://www.leilaoonline.com.br/lote/detalhe/109226", "RECOLHEDORA DE FEIJÃO; MARCA MIAC")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=HYPERLINK("https://www.leilaoonline.com.br/lote/detalhe/109225", "051")</f>
      </c>
      <c r="B61" s="4" t="s">
        <f>=HYPERLINK("https://www.leilaoonline.com.br/lote/detalhe/109225", "IMPLEMENTOS (2 SUBSOLADORES DE 1 HASTE; 1 DISCADOR DE 2 RUAS; 1 DESFIBRADEIRA SEM MOTORR")</f>
      </c>
      <c r="C61" s="4" t="inlineStr">
        <is>
          <t>Vendido</t>
        </is>
      </c>
      <c r="D61" s="4" t="inlineStr">
        <is>
          <t>7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=HYPERLINK("https://www.leilaoonline.com.br/lote/detalhe/109229", "052")</f>
      </c>
      <c r="B62" s="4" t="s">
        <f>=HYPERLINK("https://www.leilaoonline.com.br/lote/detalhe/109229", "LOTE COM APROX. 13.300 GALÕES DE 10L (LANCE POR 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=HYPERLINK("https://www.leilaoonline.com.br/lote/detalhe/109230", "053")</f>
      </c>
      <c r="B63" s="4" t="s">
        <f>=HYPERLINK("https://www.leilaoonline.com.br/lote/detalhe/109230",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=HYPERLINK("https://www.leilaoonline.com.br/lote/detalhe/109927", "054")</f>
      </c>
      <c r="B64" s="4" t="s">
        <f>=HYPERLINK("https://www.leilaoonline.com.br/lote/detalhe/109927", "COLHEDEIRA DE MILHO DE UMA RUA; MARCA PENHA")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=HYPERLINK("https://www.leilaoonline.com.br/lote/detalhe/109228", "055")</f>
      </c>
      <c r="B65" s="4" t="s">
        <f>=HYPERLINK("https://www.leilaoonline.com.br/lote/detalhe/109228", "MOTOR LIEBHERR DA ESCAVADEIRA; 6 CILINDROS; ANO 2000; COMPLETO")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=HYPERLINK("https://www.leilaoonline.com.br/lote/detalhe/109232", "056")</f>
      </c>
      <c r="B66" s="4" t="s">
        <f>=HYPERLINK("https://www.leilaoonline.com.br/lote/detalhe/109232", "2 TRINCHAS DE 2 METROS")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=HYPERLINK("https://www.leilaoonline.com.br/lote/detalhe/109224", "057")</f>
      </c>
      <c r="B67" s="4" t="s">
        <f>=HYPERLINK("https://www.leilaoonline.com.br/lote/detalhe/109224", "veja o vídeo!! GERADOR DE 375 KVA MOTOR ESCANIA - FUNCIONANDO")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12.500,00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=HYPERLINK("https://www.leilaoonline.com.br/lote/detalhe/109233", "058")</f>
      </c>
      <c r="B68" s="4" t="s">
        <f>=HYPERLINK("https://www.leilaoonline.com.br/lote/detalhe/109233", "BRAÇO DE RETRO ESCAVADEIRA PARA MINI CARREGADEIRA")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18.000,00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=HYPERLINK("https://www.leilaoonline.com.br/lote/detalhe/109668", "059")</f>
      </c>
      <c r="B69" s="4" t="s">
        <f>=HYPERLINK("https://www.leilaoonline.com.br/lote/detalhe/109668", "veja o vídeo!! MOTOR MERCEDES BENZ; MODELO 1721; COMPLETO - FUNCIONANDO")</f>
      </c>
      <c r="C69" s="4" t="inlineStr">
        <is>
          <t>Não vendido</t>
        </is>
      </c>
      <c r="D69" s="4" t="inlineStr">
        <is>
          <t>19</t>
        </is>
      </c>
      <c r="E69" s="5" t="inlineStr">
        <is>
          <t>10.500,00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=HYPERLINK("https://www.leilaoonline.com.br/lote/detalhe/109227", "060")</f>
      </c>
      <c r="B70" s="4" t="s">
        <f>=HYPERLINK("https://www.leilaoonline.com.br/lote/detalhe/109227",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12.000,00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=HYPERLINK("https://www.leilaoonline.com.br/lote/detalhe/109234", "061")</f>
      </c>
      <c r="B71" s="4" t="s">
        <f>=HYPERLINK("https://www.leilaoonline.com.br/lote/detalhe/109234", "4 BOMBAS DE 400 CV CADA")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=HYPERLINK("https://www.leilaoonline.com.br/lote/detalhe/109675", "062")</f>
      </c>
      <c r="B72" s="4" t="s">
        <f>=HYPERLINK("https://www.leilaoonline.com.br/lote/detalhe/109675", "SERRA DE FITA; PARA FERRO, MADEIRA E OUTROS; COM ACESSÓRIO DE SOLDAR A SERRA")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=HYPERLINK("https://www.leilaoonline.com.br/lote/detalhe/109240", "063")</f>
      </c>
      <c r="B73" s="4" t="s">
        <f>=HYPERLINK("https://www.leilaoonline.com.br/lote/detalhe/109240", "COBRIDOR DE CANA; MARCA JUMIL")</f>
      </c>
      <c r="C73" s="4" t="inlineStr">
        <is>
          <t>Vendido</t>
        </is>
      </c>
      <c r="D73" s="4" t="inlineStr">
        <is>
          <t>27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=HYPERLINK("https://www.leilaoonline.com.br/lote/detalhe/109235", "064")</f>
      </c>
      <c r="B74" s="4" t="s">
        <f>=HYPERLINK("https://www.leilaoonline.com.br/lote/detalhe/109235",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=HYPERLINK("https://www.leilaoonline.com.br/lote/detalhe/109236", "065")</f>
      </c>
      <c r="B75" s="4" t="s">
        <f>=HYPERLINK("https://www.leilaoonline.com.br/lote/detalhe/109236", "COMPRESSOR TRIFÁSICO")</f>
      </c>
      <c r="C75" s="4" t="inlineStr">
        <is>
          <t>Vendido</t>
        </is>
      </c>
      <c r="D75" s="4" t="inlineStr">
        <is>
          <t>9</t>
        </is>
      </c>
      <c r="E75" s="5" t="inlineStr">
        <is>
          <t>1.800,00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=HYPERLINK("https://www.leilaoonline.com.br/lote/detalhe/109241", "066")</f>
      </c>
      <c r="B76" s="4" t="s">
        <f>=HYPERLINK("https://www.leilaoonline.com.br/lote/detalhe/109241", "SULCADOR DE CANA; MARCA DMB; COM DISCOS DE CORTE PARA PLANTIO DIRETO")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=HYPERLINK("https://www.leilaoonline.com.br/lote/detalhe/109242", "067")</f>
      </c>
      <c r="B77" s="4" t="s">
        <f>=HYPERLINK("https://www.leilaoonline.com.br/lote/detalhe/109242", "CALCAREADEIRA; MARCA PICIN; DE 5500KG; ESTEIRA DE 40CM")</f>
      </c>
      <c r="C77" s="4" t="inlineStr">
        <is>
          <t>Não vendido</t>
        </is>
      </c>
      <c r="D77" s="4" t="inlineStr">
        <is>
          <t>28</t>
        </is>
      </c>
      <c r="E77" s="5" t="inlineStr">
        <is>
          <t>17.500,00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=HYPERLINK("https://www.leilaoonline.com.br/lote/detalhe/109221", "068")</f>
      </c>
      <c r="B78" s="4" t="s">
        <f>=HYPERLINK("https://www.leilaoonline.com.br/lote/detalhe/109221", "PENEIRA VIBRATÓRIA COM 7 METROS DE COMPRIMENTO DE 3 DEC.")</f>
      </c>
      <c r="C78" s="4" t="inlineStr">
        <is>
          <t>Não vendido</t>
        </is>
      </c>
      <c r="D78" s="4" t="inlineStr">
        <is>
          <t>86</t>
        </is>
      </c>
      <c r="E78" s="5" t="inlineStr">
        <is>
          <t>52.000,00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=HYPERLINK("https://www.leilaoonline.com.br/lote/detalhe/109244", "069")</f>
      </c>
      <c r="B79" s="4" t="s">
        <f>=HYPERLINK("https://www.leilaoonline.com.br/lote/detalhe/109244", "MOTOR GERADOR MERCEDES BENZ; 4 CILINDROS; 30/40 KVA (ALTERNADOR)")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13.000,00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=HYPERLINK("https://www.leilaoonline.com.br/lote/detalhe/109669", "070")</f>
      </c>
      <c r="B80" s="4" t="s">
        <f>=HYPERLINK("https://www.leilaoonline.com.br/lote/detalhe/109669", "CAPOTA DE FIBRA PARA CAMINHONETE S10; CABINADO SIMPLES")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=HYPERLINK("https://www.leilaoonline.com.br/lote/detalhe/109245", "071")</f>
      </c>
      <c r="B81" s="4" t="s">
        <f>=HYPERLINK("https://www.leilaoonline.com.br/lote/detalhe/109245", "RESERVATÓRIO DE ÓLEO DE 1.000L; BOMBA 12 VOLTS; MARCA TANKAR")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2.200,00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=HYPERLINK("https://www.leilaoonline.com.br/lote/detalhe/109246", "072")</f>
      </c>
      <c r="B82" s="4" t="s">
        <f>=HYPERLINK("https://www.leilaoonline.com.br/lote/detalhe/109246", "ROÇADEIRA COM 1,70M; DE CORTE")</f>
      </c>
      <c r="C82" s="4" t="inlineStr">
        <is>
          <t>Não vendido</t>
        </is>
      </c>
      <c r="D82" s="4" t="inlineStr">
        <is>
          <t>17</t>
        </is>
      </c>
      <c r="E82" s="5" t="inlineStr">
        <is>
          <t>4.300,00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=HYPERLINK("https://www.leilaoonline.com.br/lote/detalhe/109237", "073")</f>
      </c>
      <c r="B83" s="4" t="s">
        <f>=HYPERLINK("https://www.leilaoonline.com.br/lote/detalhe/109237", "MOTO-FREIO WEG 30HP WMINING PREMIUM")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=HYPERLINK("https://www.leilaoonline.com.br/lote/detalhe/109238", "074")</f>
      </c>
      <c r="B84" s="4" t="s">
        <f>=HYPERLINK("https://www.leilaoonline.com.br/lote/detalhe/109238", "MOTOR WEG 40HP 1700RPM WMINING PREMIUM")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=HYPERLINK("https://www.leilaoonline.com.br/lote/detalhe/109239", "076")</f>
      </c>
      <c r="B85" s="4" t="s">
        <f>=HYPERLINK("https://www.leilaoonline.com.br/lote/detalhe/109239", "REDUTOR DE VELOCIDADE PTI FALK 60/103HP - RED. 1:26")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=HYPERLINK("https://www.leilaoonline.com.br/lote/detalhe/109247", "078")</f>
      </c>
      <c r="B86" s="4" t="s">
        <f>=HYPERLINK("https://www.leilaoonline.com.br/lote/detalhe/109247", "REDUTOR DE VELOCIDADE PTI FALK 40HP/74,5HP - RED. 1:25")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=HYPERLINK("https://www.leilaoonline.com.br/lote/detalhe/109248", "079")</f>
      </c>
      <c r="B87" s="4" t="s">
        <f>=HYPERLINK("https://www.leilaoonline.com.br/lote/detalhe/109248", "REDUTOR DE VELOCIDADE PTI FALK 25HP - RED. 1:37")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=HYPERLINK("https://www.leilaoonline.com.br/lote/detalhe/109249", "080")</f>
      </c>
      <c r="B88" s="4" t="s">
        <f>=HYPERLINK("https://www.leilaoonline.com.br/lote/detalhe/109249", "REDUTOR DE VELOCIDADE PTI FALK 100HP/157HP - RED. 1:21")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=HYPERLINK("https://www.leilaoonline.com.br/lote/detalhe/109250", "081")</f>
      </c>
      <c r="B89" s="4" t="s">
        <f>=HYPERLINK("https://www.leilaoonline.com.br/lote/detalhe/109250", "MOTORREDUTOR PTI FALK 25HP MOTOR WEG W22")</f>
      </c>
      <c r="C89" s="4" t="inlineStr">
        <is>
          <t>Não vendido</t>
        </is>
      </c>
      <c r="D89" s="4" t="inlineStr">
        <is>
          <t>40</t>
        </is>
      </c>
      <c r="E89" s="5" t="inlineStr">
        <is>
          <t>11.500,00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=HYPERLINK("https://www.leilaoonline.com.br/lote/detalhe/109251", "082")</f>
      </c>
      <c r="B90" s="4" t="s">
        <f>=HYPERLINK("https://www.leilaoonline.com.br/lote/detalhe/109251", "BAÚ PARA CAMINHÃO TOCO")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=HYPERLINK("https://www.leilaoonline.com.br/lote/detalhe/109252", "083")</f>
      </c>
      <c r="B91" s="4" t="s">
        <f>=HYPERLINK("https://www.leilaoonline.com.br/lote/detalhe/109252", "JETBOOD 5 LUGARES, ANO 2013 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21.000,00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=HYPERLINK("https://www.leilaoonline.com.br/lote/detalhe/109928", "084")</f>
      </c>
      <c r="B92" s="4" t="s">
        <f>=HYPERLINK("https://www.leilaoonline.com.br/lote/detalhe/109928", "CONCHA DE HIDRAULICO PARA TRATOR")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2.650,00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=HYPERLINK("https://www.leilaoonline.com.br/lote/detalhe/109253", "085")</f>
      </c>
      <c r="B93" s="4" t="s">
        <f>=HYPERLINK("https://www.leilaoonline.com.br/lote/detalhe/109253",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=HYPERLINK("https://www.leilaoonline.com.br/lote/detalhe/109254", "086")</f>
      </c>
      <c r="B94" s="4" t="s">
        <f>=HYPERLINK("https://www.leilaoonline.com.br/lote/detalhe/109254",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16.000,00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=HYPERLINK("https://www.leilaoonline.com.br/lote/detalhe/109255", "087")</f>
      </c>
      <c r="B95" s="4" t="s">
        <f>=HYPERLINK("https://www.leilaoonline.com.br/lote/detalhe/109255",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17.000,00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=HYPERLINK("https://www.leilaoonline.com.br/lote/detalhe/109256", "088")</f>
      </c>
      <c r="B96" s="4" t="s">
        <f>=HYPERLINK("https://www.leilaoonline.com.br/lote/detalhe/109256", "50 TONELADAS DE TUBOS DE 8.10.12.14 POLEGADAS; COMPRIMENTO DE 8 METROS E 12 METROS")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=HYPERLINK("https://www.leilaoonline.com.br/lote/detalhe/109257", "089")</f>
      </c>
      <c r="B97" s="4" t="s">
        <f>=HYPERLINK("https://www.leilaoonline.com.br/lote/detalhe/109257", "MOINHO DE BOLA")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15.000,00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=HYPERLINK("https://www.leilaoonline.com.br/lote/detalhe/109258", "090")</f>
      </c>
      <c r="B98" s="4" t="s">
        <f>=HYPERLINK("https://www.leilaoonline.com.br/lote/detalhe/109258", "1 MOINHO DE BOLA COMPLETO")</f>
      </c>
      <c r="C98" s="4" t="inlineStr">
        <is>
          <t>Não vendido</t>
        </is>
      </c>
      <c r="D98" s="4" t="inlineStr">
        <is>
          <t>83</t>
        </is>
      </c>
      <c r="E98" s="5" t="inlineStr">
        <is>
          <t>101.500,00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=HYPERLINK("https://www.leilaoonline.com.br/lote/detalhe/109259", "091")</f>
      </c>
      <c r="B99" s="4" t="s">
        <f>=HYPERLINK("https://www.leilaoonline.com.br/lote/detalhe/109259", "MOINHO DE BOLA")</f>
      </c>
      <c r="C99" s="4" t="inlineStr">
        <is>
          <t>Não vendido</t>
        </is>
      </c>
      <c r="D99" s="4" t="inlineStr">
        <is>
          <t>43</t>
        </is>
      </c>
      <c r="E99" s="5" t="inlineStr">
        <is>
          <t>55.000,00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=HYPERLINK("https://www.leilaoonline.com.br/lote/detalhe/109260", "092")</f>
      </c>
      <c r="B100" s="4" t="s">
        <f>=HYPERLINK("https://www.leilaoonline.com.br/lote/detalhe/109260", "1 ESTEIRA DE ALIMENTAÇÃO DE 6 METROS DE COMPRIMENTO POR 2.40 DE LARGURA COM REDUTOR")</f>
      </c>
      <c r="C100" s="4" t="inlineStr">
        <is>
          <t>Vendido</t>
        </is>
      </c>
      <c r="D100" s="4" t="inlineStr">
        <is>
          <t>50</t>
        </is>
      </c>
      <c r="E100" s="5" t="inlineStr">
        <is>
          <t>52.000,00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=HYPERLINK("https://www.leilaoonline.com.br/lote/detalhe/109276", "093")</f>
      </c>
      <c r="B101" s="4" t="s">
        <f>=HYPERLINK("https://www.leilaoonline.com.br/lote/detalhe/109276", "ALIMENTADOR MARCA ALLIS 1.50 DE LARGURA POR 4 DE COMPRIMENTO")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=HYPERLINK("https://www.leilaoonline.com.br/lote/detalhe/109676", "094")</f>
      </c>
      <c r="B102" s="4" t="s">
        <f>=HYPERLINK("https://www.leilaoonline.com.br/lote/detalhe/109676", "CADEIRA ELÉTRICA (ODONTOLOGIA, ESTÉTICA E OUTROS); VÁRIAS POSIÇÕES - FUNCIONANDO")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1.300,00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=HYPERLINK("https://www.leilaoonline.com.br/lote/detalhe/109677", "095")</f>
      </c>
      <c r="B103" s="4" t="s">
        <f>=HYPERLINK("https://www.leilaoonline.com.br/lote/detalhe/109677", "FOGÃO INDUSTRIAL DE INÓX; COM 4 E 6 BOCAS")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=HYPERLINK("https://www.leilaoonline.com.br/lote/detalhe/109678", "096")</f>
      </c>
      <c r="B104" s="4" t="s">
        <f>=HYPERLINK("https://www.leilaoonline.com.br/lote/detalhe/109678", "CHOCADEIRA DE OVO DE AVESTRUZ E NASCEDOURO")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=HYPERLINK("https://www.leilaoonline.com.br/lote/detalhe/109929", "097")</f>
      </c>
      <c r="B105" s="4" t="s">
        <f>=HYPERLINK("https://www.leilaoonline.com.br/lote/detalhe/109929", "PULVERIZADOR DE 400L; HATSUTA")</f>
      </c>
      <c r="C105" s="4" t="inlineStr">
        <is>
          <t>Não vendido</t>
        </is>
      </c>
      <c r="D105" s="4" t="inlineStr">
        <is>
          <t>9</t>
        </is>
      </c>
      <c r="E105" s="5" t="inlineStr">
        <is>
          <t>2.500,00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=HYPERLINK("https://www.leilaoonline.com.br/lote/detalhe/109930", "098")</f>
      </c>
      <c r="B106" s="4" t="s">
        <f>=HYPERLINK("https://www.leilaoonline.com.br/lote/detalhe/109930", "ROÇADEIRA DUPLA DE 2,6M; TRANSMISSÃO DE CARDAN; MARCA BALDAN")</f>
      </c>
      <c r="C106" s="4" t="inlineStr">
        <is>
          <t>Não vendido</t>
        </is>
      </c>
      <c r="D106" s="4" t="inlineStr">
        <is>
          <t>18</t>
        </is>
      </c>
      <c r="E106" s="5" t="inlineStr">
        <is>
          <t>5.500,00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=HYPERLINK("https://www.leilaoonline.com.br/lote/detalhe/109931", "099")</f>
      </c>
      <c r="B107" s="4" t="s">
        <f>=HYPERLINK("https://www.leilaoonline.com.br/lote/detalhe/109931", "PULVERIZADOR JACTO DE 500L")</f>
      </c>
      <c r="C107" s="4" t="inlineStr">
        <is>
          <t>Não vendido</t>
        </is>
      </c>
      <c r="D107" s="4" t="inlineStr">
        <is>
          <t>14</t>
        </is>
      </c>
      <c r="E107" s="5" t="inlineStr">
        <is>
          <t>3.400,00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=HYPERLINK("https://www.leilaoonline.com.br/lote/detalhe/109932", "100")</f>
      </c>
      <c r="B108" s="4" t="s">
        <f>=HYPERLINK("https://www.leilaoonline.com.br/lote/detalhe/109932", "GRADE NIVELADORA 44 DISCOS; MANCAL A ÓLEO; MARCA PICCIN")</f>
      </c>
      <c r="C108" s="4" t="inlineStr">
        <is>
          <t>Não vendido</t>
        </is>
      </c>
      <c r="D108" s="4" t="inlineStr">
        <is>
          <t>23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=HYPERLINK("https://www.leilaoonline.com.br/lote/detalhe/109933", "101")</f>
      </c>
      <c r="B109" s="4" t="s">
        <f>=HYPERLINK("https://www.leilaoonline.com.br/lote/detalhe/109933", "CHARRETE TROLE PARA PONEI")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1.450,00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=HYPERLINK("https://www.leilaoonline.com.br/lote/detalhe/110523", "102")</f>
      </c>
      <c r="B110" s="4" t="s">
        <f>=HYPERLINK("https://www.leilaoonline.com.br/lote/detalhe/110523", "TANQUE DE 2.000L; NA CARRETA; SEM RODAS")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=HYPERLINK("https://www.leilaoonline.com.br/lote/detalhe/110524", "103")</f>
      </c>
      <c r="B111" s="4" t="s">
        <f>=HYPERLINK("https://www.leilaoonline.com.br/lote/detalhe/110524", "PLANTADEIRA 2 LINHAS")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=HYPERLINK("https://www.leilaoonline.com.br/lote/detalhe/110525", "104")</f>
      </c>
      <c r="B112" s="4" t="s">
        <f>=HYPERLINK("https://www.leilaoonline.com.br/lote/detalhe/110525", "MUNCK 8 TONELADAS; COM GIRO 360 GRAUS - FUNCIONANDO")</f>
      </c>
      <c r="C112" s="4" t="inlineStr">
        <is>
          <t>Não vendido</t>
        </is>
      </c>
      <c r="D112" s="4" t="inlineStr">
        <is>
          <t>51</t>
        </is>
      </c>
      <c r="E112" s="5" t="inlineStr">
        <is>
          <t>28.000,00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=HYPERLINK("https://www.leilaoonline.com.br/lote/detalhe/110907", "105")</f>
      </c>
      <c r="B113" s="4" t="s">
        <f>=HYPERLINK("https://www.leilaoonline.com.br/lote/detalhe/110907", "CAMINHÃO MERCEDES BENZ/710; 1997/1997; BRANCA; DIESEL; TURBINADO; HIDRÁULICO - FUNCIONANDO")</f>
      </c>
      <c r="C113" s="4" t="inlineStr">
        <is>
          <t>Não vendido</t>
        </is>
      </c>
      <c r="D113" s="4" t="inlineStr">
        <is>
          <t>50</t>
        </is>
      </c>
      <c r="E113" s="5" t="inlineStr">
        <is>
          <t>55.000,00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=HYPERLINK("https://www.leilaoonline.com.br/lote/detalhe/109262", "223")</f>
      </c>
      <c r="B114" s="4" t="s">
        <f>=HYPERLINK("https://www.leilaoonline.com.br/lote/detalhe/109262", "(LT123) UNIDADE CONDENSADORA GREE + EVAPORADORA • 41.000 BTU")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=HYPERLINK("https://www.leilaoonline.com.br/lote/detalhe/109263", "224")</f>
      </c>
      <c r="B115" s="4" t="s">
        <f>=HYPERLINK("https://www.leilaoonline.com.br/lote/detalhe/109263", "(LT124) UNIDADE CONDENSADORA GREE + EVAPORADORA • 41.000 BTU")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=HYPERLINK("https://www.leilaoonline.com.br/lote/detalhe/109264", "225")</f>
      </c>
      <c r="B116" s="4" t="s">
        <f>=HYPERLINK("https://www.leilaoonline.com.br/lote/detalhe/109264", "(LT125) UNIDADE CONDENSADORA GREE + EVAPORADORA • 41.000 BTU")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=HYPERLINK("https://www.leilaoonline.com.br/lote/detalhe/109265", "226")</f>
      </c>
      <c r="B117" s="4" t="s">
        <f>=HYPERLINK("https://www.leilaoonline.com.br/lote/detalhe/109265", "(LT126) UNIDADE CONDENSADORA GREE + EVAPORADORA • 41.000 BTU")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=HYPERLINK("https://www.leilaoonline.com.br/lote/detalhe/109266", "227")</f>
      </c>
      <c r="B118" s="4" t="s">
        <f>=HYPERLINK("https://www.leilaoonline.com.br/lote/detalhe/109266", "(LT127) UNIDADE CONDENSADORA GREE + EVAPORADORA • 41.000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=HYPERLINK("https://www.leilaoonline.com.br/lote/detalhe/109267", "228")</f>
      </c>
      <c r="B119" s="4" t="s">
        <f>=HYPERLINK("https://www.leilaoonline.com.br/lote/detalhe/109267", "(LT128) UNIDADE CONDENSADORA GREE + EVAPORADORA • 41.000 BTU")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=HYPERLINK("https://www.leilaoonline.com.br/lote/detalhe/109268", "229")</f>
      </c>
      <c r="B120" s="4" t="s">
        <f>=HYPERLINK("https://www.leilaoonline.com.br/lote/detalhe/109268", "(LT129) UNIDADE CONDENSADORA GREE + EVAPORADORA • 41.000 BTU")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=HYPERLINK("https://www.leilaoonline.com.br/lote/detalhe/109269", "230")</f>
      </c>
      <c r="B121" s="4" t="s">
        <f>=HYPERLINK("https://www.leilaoonline.com.br/lote/detalhe/109269", "(LT130) UNIDADE CONDENSADORA GREE + EVAPORADORA • 41.000 BTU")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=HYPERLINK("https://www.leilaoonline.com.br/lote/detalhe/109270", "231")</f>
      </c>
      <c r="B122" s="4" t="s">
        <f>=HYPERLINK("https://www.leilaoonline.com.br/lote/detalhe/109270", "(LT131) UNIDADE CONDENSADORA FUJITSU + EVAPORADORA • 12.000 BTU")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=HYPERLINK("https://www.leilaoonline.com.br/lote/detalhe/109271", "232")</f>
      </c>
      <c r="B123" s="4" t="s">
        <f>=HYPERLINK("https://www.leilaoonline.com.br/lote/detalhe/109271", "(LT132) UNIDADE CONDENSADORA FUJITSU + EVAPORADORA • 12.000 BTU")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=HYPERLINK("https://www.leilaoonline.com.br/lote/detalhe/109272", "233")</f>
      </c>
      <c r="B124" s="4" t="s">
        <f>=HYPERLINK("https://www.leilaoonline.com.br/lote/detalhe/109272", "(LT133) UNIDADE CONDENSADORA FUJITSU + EVAPORADORA • 12.000 BTU")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=HYPERLINK("https://www.leilaoonline.com.br/lote/detalhe/109273", "234")</f>
      </c>
      <c r="B125" s="4" t="s">
        <f>=HYPERLINK("https://www.leilaoonline.com.br/lote/detalhe/109273", "(LT134) UNIDADE CONDENSADORA SPRINGER CARRIER + EVAPORADORA • 90.000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=HYPERLINK("https://www.leilaoonline.com.br/lote/detalhe/109274", "235")</f>
      </c>
      <c r="B126" s="4" t="s">
        <f>=HYPERLINK("https://www.leilaoonline.com.br/lote/detalhe/109274", "(LT130A) TRANSFORMADOR")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=HYPERLINK("https://www.leilaoonline.com.br/lote/detalhe/109275", "237")</f>
      </c>
      <c r="B127" s="4" t="s">
        <f>=HYPERLINK("https://www.leilaoonline.com.br/lote/detalhe/109275", "(LT137) SECADORECOAIR MOD ED100")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=HYPERLINK("https://www.leilaoonline.com.br/lote/detalhe/109277", "238")</f>
      </c>
      <c r="B128" s="4" t="s">
        <f>=HYPERLINK("https://www.leilaoonline.com.br/lote/detalhe/109277", "(LT138) CORTINA DE AR GREE")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=HYPERLINK("https://www.leilaoonline.com.br/lote/detalhe/109279", "239")</f>
      </c>
      <c r="B129" s="4" t="s">
        <f>=HYPERLINK("https://www.leilaoonline.com.br/lote/detalhe/109279", "(LT139) COMPRESSOR ATLAS COPCO")</f>
      </c>
      <c r="C129" s="4" t="inlineStr">
        <is>
          <t>Não vendido</t>
        </is>
      </c>
      <c r="D129" s="4" t="inlineStr">
        <is>
          <t>14</t>
        </is>
      </c>
      <c r="E129" s="5" t="inlineStr">
        <is>
          <t>2.200,00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=HYPERLINK("https://www.leilaoonline.com.br/lote/detalhe/109280", "240")</f>
      </c>
      <c r="B130" s="4" t="s">
        <f>=HYPERLINK("https://www.leilaoonline.com.br/lote/detalhe/109280", "(LT140) COMPRESSOR ATLAS COPCO")</f>
      </c>
      <c r="C130" s="4" t="inlineStr">
        <is>
          <t>Não vendido</t>
        </is>
      </c>
      <c r="D130" s="4" t="inlineStr">
        <is>
          <t>14</t>
        </is>
      </c>
      <c r="E130" s="5" t="inlineStr">
        <is>
          <t>2.100,00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=HYPERLINK("https://www.leilaoonline.com.br/lote/detalhe/109278", "241")</f>
      </c>
      <c r="B131" s="4" t="s">
        <f>=HYPERLINK("https://www.leilaoonline.com.br/lote/detalhe/109278", "RACK FURAKAWA RACK ABERTO ENTERPRISE 45U")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=HYPERLINK("https://www.leilaoonline.com.br/lote/detalhe/109281", "262")</f>
      </c>
      <c r="B132" s="4" t="s">
        <f>=HYPERLINK("https://www.leilaoonline.com.br/lote/detalhe/109281", "LOTE 08 - CARRETA REBOQUE 4 PNEUS COM 2 BANHEIROS QUÍMICOS MÓVEIS MASCULINO E FEMININO; C/ ÁRMARIO DE FERRO E CAIXA D'ÁGUA INÓX")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3.450,00</t>
        </is>
      </c>
      <c r="F1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2026-04-30T23:48:35.00Z</dcterms:created>
  <dc:creator>Tellks Tecnologia</dc:creator>
  <cp:revision>0</cp:revision>
</cp:coreProperties>
</file>