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GUINDAUTO - MÁQS. PESADAS - PEÇAS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=HYPERLINK("https://www.leilaoonline.com.br/lote/detalhe/109924", "096")</f>
      </c>
      <c r="B11" s="4" t="s">
        <f>=HYPERLINK("https://www.leilaoonline.com.br/lote/detalhe/109924", "MUT-018-2021 - RETROESCAVADEIRA Liebherr R974C, 2014 - LOCALIZAÇÃO: NOVA LIMA/ MG")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=HYPERLINK("https://www.leilaoonline.com.br/lote/detalhe/109923", "097")</f>
      </c>
      <c r="B12" s="4" t="s">
        <f>=HYPERLINK("https://www.leilaoonline.com.br/lote/detalhe/109923", "MARI-PM6216-2021 - CARREGADEIRA CATERPILLAR 988H, 2012 - LOCALIZAÇÃO: MARIANA/ 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247.000,00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=HYPERLINK("https://www.leilaoonline.com.br/lote/detalhe/109921", "098")</f>
      </c>
      <c r="B13" s="4" t="s">
        <f>=HYPERLINK("https://www.leilaoonline.com.br/lote/detalhe/109921", "MARI-BR07-2021 - BRITADOR TELSMITH TJ3258-LOCOTRACK, 1994 - LOCALIZAÇÃO: Mariana /MG")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=HYPERLINK("https://www.leilaoonline.com.br/lote/detalhe/109919", "099")</f>
      </c>
      <c r="B14" s="4" t="s">
        <f>=HYPERLINK("https://www.leilaoonline.com.br/lote/detalhe/109919", "082-187-2021 - CAMINHÃO PIPA MERCEDES BENZ 1718, 2009/2009 - LOCALIZAÇÃO: Vitória/ES")</f>
      </c>
      <c r="C14" s="4" t="inlineStr">
        <is>
          <t>Vendido</t>
        </is>
      </c>
      <c r="D14" s="4" t="inlineStr">
        <is>
          <t>52</t>
        </is>
      </c>
      <c r="E14" s="5" t="inlineStr">
        <is>
          <t>76.000,00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=HYPERLINK("https://www.leilaoonline.com.br/lote/detalhe/109596", "100")</f>
      </c>
      <c r="B15" s="4" t="s">
        <f>=HYPERLINK("https://www.leilaoonline.com.br/lote/detalhe/109596", "082-181-2021 - ESCAVADEIRA CATERPILLAR 323C, 2016/2016 - LOCALIZAÇÃO: Vitória/ES")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139.000,00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=HYPERLINK("https://www.leilaoonline.com.br/lote/detalhe/109598", "101")</f>
      </c>
      <c r="B16" s="4" t="s">
        <f>=HYPERLINK("https://www.leilaoonline.com.br/lote/detalhe/109598", "082-184-2021 - CAMINHÃO GUINDAUTO MERCEDES BENZ ATEGO 1725, 2010/2011 - LOCALIZAÇÃO: Vitória/ES")</f>
      </c>
      <c r="C16" s="4" t="inlineStr">
        <is>
          <t>Vendido</t>
        </is>
      </c>
      <c r="D16" s="4" t="inlineStr">
        <is>
          <t>84</t>
        </is>
      </c>
      <c r="E16" s="5" t="inlineStr">
        <is>
          <t>200.000,00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=HYPERLINK("https://www.leilaoonline.com.br/lote/detalhe/109605", "102")</f>
      </c>
      <c r="B17" s="4" t="s">
        <f>=HYPERLINK("https://www.leilaoonline.com.br/lote/detalhe/109605", "082-191-2021 - CAMINHÃO GUINDAUTO MERCEDES BENZ ATEGO 2425, 2010/2010 - LOCALIZAÇÃO: Vitória/ES")</f>
      </c>
      <c r="C17" s="4" t="inlineStr">
        <is>
          <t>Vendido</t>
        </is>
      </c>
      <c r="D17" s="4" t="inlineStr">
        <is>
          <t>110</t>
        </is>
      </c>
      <c r="E17" s="5" t="inlineStr">
        <is>
          <t>256.000,00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=HYPERLINK("https://www.leilaoonline.com.br/lote/detalhe/109607", "103")</f>
      </c>
      <c r="B18" s="4" t="s">
        <f>=HYPERLINK("https://www.leilaoonline.com.br/lote/detalhe/109607", "082-193-2021 - CAMINHÃO 4x2 MERCEDES BENZ ATEGO 1725, 2010/2011 - LOCALIZAÇÃO: Vitória/ES")</f>
      </c>
      <c r="C18" s="4" t="inlineStr">
        <is>
          <t>Não vendido</t>
        </is>
      </c>
      <c r="D18" s="4" t="inlineStr">
        <is>
          <t>89</t>
        </is>
      </c>
      <c r="E18" s="5" t="inlineStr">
        <is>
          <t>197.000,00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=HYPERLINK("https://www.leilaoonline.com.br/lote/detalhe/109599", "104")</f>
      </c>
      <c r="B19" s="4" t="s">
        <f>=HYPERLINK("https://www.leilaoonline.com.br/lote/detalhe/109599", "ITA-077-2021- ESCAVADEIRA CATERPILLAR 950H, ANO 2008, LOC. ITABIRA/MG")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151.000,00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=HYPERLINK("https://www.leilaoonline.com.br/lote/detalhe/109563", "105")</f>
      </c>
      <c r="B20" s="4" t="s">
        <f>=HYPERLINK("https://www.leilaoonline.com.br/lote/detalhe/109563", "TIMBO-CAPA-VRNO-2021- GM-VERANEIO CUSTON -S, VERMELHA, GASOLINA, 1994/ 1994 , LOC. OURO PRETO/ MG")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=HYPERLINK("https://www.leilaoonline.com.br/lote/detalhe/109602", "106")</f>
      </c>
      <c r="B21" s="4" t="s">
        <f>=HYPERLINK("https://www.leilaoonline.com.br/lote/detalhe/109602", "ITA-078-2021 - GUINDASTE ARGOS MOD. AGI 43.5, ANO 2012, LOC. ITABIRA/MG")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167.000,00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=HYPERLINK("https://www.leilaoonline.com.br/lote/detalhe/109603", "107")</f>
      </c>
      <c r="B22" s="4" t="s">
        <f>=HYPERLINK("https://www.leilaoonline.com.br/lote/detalhe/109603", "082-190-2021 - Plataforma elevatória JLG, 1200SJP, 2011 - LOCALIZAÇÃO: Vitória/ES")</f>
      </c>
      <c r="C22" s="4" t="inlineStr">
        <is>
          <t>Vendido</t>
        </is>
      </c>
      <c r="D22" s="4" t="inlineStr">
        <is>
          <t>86</t>
        </is>
      </c>
      <c r="E22" s="5" t="inlineStr">
        <is>
          <t>114.500,00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=HYPERLINK("https://www.leilaoonline.com.br/lote/detalhe/110299", "108")</f>
      </c>
      <c r="B23" s="4" t="s">
        <f>=HYPERLINK("https://www.leilaoonline.com.br/lote/detalhe/110299", "PIC-311-2021 - CAMINHONETE MITSUBISHI  L200 GL, DIESEL, ANO 2006 - LOC: ITABIRITO/ MG")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=HYPERLINK("https://www.leilaoonline.com.br/lote/detalhe/110368", "109")</f>
      </c>
      <c r="B24" s="4" t="s">
        <f>=HYPERLINK("https://www.leilaoonline.com.br/lote/detalhe/110368", "PIC-312-2021 - CAMINHONETE MITSUBISHI  L200 GL, DIESEL,  ANO 2005 - ITABIRITO/ MG")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=HYPERLINK("https://www.leilaoonline.com.br/lote/detalhe/111592", "110")</f>
      </c>
      <c r="B25" s="4" t="s">
        <f>=HYPERLINK("https://www.leilaoonline.com.br/lote/detalhe/111592", "082-133-2021- ESCAVADEIRA CATERPILLAR 323 D L EXCAVAT, ANO 2009, SERIE: CAT0323DLLFL00,  LOC. VITÓRIA/ES")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97.000,00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=HYPERLINK("https://www.leilaoonline.com.br/lote/detalhe/111594", "111")</f>
      </c>
      <c r="B26" s="4" t="s">
        <f>=HYPERLINK("https://www.leilaoonline.com.br/lote/detalhe/111594", "082-146-2021- CARREGADEIRA CATERPILLAR 962 H, ANO 2010, SERIE: M3G00642, LOC. VITÓRIA/ES")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136.000,00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=HYPERLINK("https://www.leilaoonline.com.br/lote/detalhe/111598", "112")</f>
      </c>
      <c r="B27" s="4" t="s">
        <f>=HYPERLINK("https://www.leilaoonline.com.br/lote/detalhe/111598", "082-153-2021- PLATAFORMA DE CARREGAMENTO FREEDOM ELETRICO, ANO 2015, LOC. VITORIA/ES")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=HYPERLINK("https://www.leilaoonline.com.br/lote/detalhe/111613", "113")</f>
      </c>
      <c r="B28" s="4" t="s">
        <f>=HYPERLINK("https://www.leilaoonline.com.br/lote/detalhe/111613", "082-155-2021- EQUIP. LABORATORIO, LAPMASTER 24B, ANO 1996, LOC. VITÓRIA / 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=HYPERLINK("https://www.leilaoonline.com.br/lote/detalhe/111615", "114")</f>
      </c>
      <c r="B29" s="4" t="s">
        <f>=HYPERLINK("https://www.leilaoonline.com.br/lote/detalhe/111615", "082-156-2021- CAMINHÃO CAÇAMBA M. BENZ, L1418EL/51, ANO 2003, LOC. VITÓRIA /ES ")</f>
      </c>
      <c r="C29" s="4" t="inlineStr">
        <is>
          <t>Vendido</t>
        </is>
      </c>
      <c r="D29" s="4" t="inlineStr">
        <is>
          <t>30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=HYPERLINK("https://www.leilaoonline.com.br/lote/detalhe/111619", "115")</f>
      </c>
      <c r="B30" s="4" t="s">
        <f>=HYPERLINK("https://www.leilaoonline.com.br/lote/detalhe/111619", "082-158-2021- LAVADORA  LORAM, MOD. WAGON VAC, ANO 2014, LOC. VITÓRIA/ ES 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=HYPERLINK("https://www.leilaoonline.com.br/lote/detalhe/111621", "116")</f>
      </c>
      <c r="B31" s="4" t="s">
        <f>=HYPERLINK("https://www.leilaoonline.com.br/lote/detalhe/111621", "082-160-2021- REDUTOR FLENDER, DMG2-25.4, ANO 2012, LOC. VITÓRIA/ ES")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=HYPERLINK("https://www.leilaoonline.com.br/lote/detalhe/111622", "117")</f>
      </c>
      <c r="B32" s="4" t="s">
        <f>=HYPERLINK("https://www.leilaoonline.com.br/lote/detalhe/111622", "ACA-EQ-001-2021- PALETEIRA MANUAL PALETRANS, TRANSPALETE PL 2000, ANO 2005, LOC. AÇAILANDIA/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=HYPERLINK("https://www.leilaoonline.com.br/lote/detalhe/111623", "118")</f>
      </c>
      <c r="B33" s="4" t="s">
        <f>=HYPERLINK("https://www.leilaoonline.com.br/lote/detalhe/111623", "ACA-EQ-002-2021- EMPILHADEIRA PALETRANS, PT1654, ANO 2015, LOC. AÇAILANDIA/ MA")</f>
      </c>
      <c r="C33" s="4" t="inlineStr">
        <is>
          <t>Vendido</t>
        </is>
      </c>
      <c r="D33" s="4" t="inlineStr">
        <is>
          <t>7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=HYPERLINK("https://www.leilaoonline.com.br/lote/detalhe/111640", "119")</f>
      </c>
      <c r="B34" s="4" t="s">
        <f>=HYPERLINK("https://www.leilaoonline.com.br/lote/detalhe/111640", "ACA-EQ-003-2021 - 01 AR CONDICIONADO SPRINGER MINIMAXI 1200, LOC. AÇAILANDIA/ 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=HYPERLINK("https://www.leilaoonline.com.br/lote/detalhe/111642", "120")</f>
      </c>
      <c r="B35" s="4" t="s">
        <f>=HYPERLINK("https://www.leilaoonline.com.br/lote/detalhe/111642", "ACA-EQ-005-2021 - ESTUFA PARA ESTERELIZACAO E SECAGEM.N. 1.1 31X32, BIOSAN, X2 30, ANO 2009, LOC. Açailândia/ 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=HYPERLINK("https://www.leilaoonline.com.br/lote/detalhe/111647", "121")</f>
      </c>
      <c r="B36" s="4" t="s">
        <f>=HYPERLINK("https://www.leilaoonline.com.br/lote/detalhe/111647", "MCR-036-2021 - MINI CARREGADEIRA 226B CATERPILLAR/ / 226B3 HIGH FLOW, ANO 2011, LOC. CORUMBA /MS ")</f>
      </c>
      <c r="C36" s="4" t="inlineStr">
        <is>
          <t>Vendido</t>
        </is>
      </c>
      <c r="D36" s="4" t="inlineStr">
        <is>
          <t>41</t>
        </is>
      </c>
      <c r="E36" s="5" t="inlineStr">
        <is>
          <t>77.000,00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=HYPERLINK("https://www.leilaoonline.com.br/lote/detalhe/111649", "122")</f>
      </c>
      <c r="B37" s="4" t="s">
        <f>=HYPERLINK("https://www.leilaoonline.com.br/lote/detalhe/111649", "MCR-039-2021 - 02 CÂMARAS DE REFUGIO ABRIGO DE SEGURANÇA , LOC. Corumbá/MS")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=HYPERLINK("https://www.leilaoonline.com.br/lote/detalhe/111652", "123")</f>
      </c>
      <c r="B38" s="4" t="s">
        <f>=HYPERLINK("https://www.leilaoonline.com.br/lote/detalhe/111652", "MCR-041-2021- MINI CARREGADEIRA CATERPILLAR / 226B3 HIGH FLOW, ANO 2013, LOC. CORUMBÁ/ MS")</f>
      </c>
      <c r="C38" s="4" t="inlineStr">
        <is>
          <t>Vendido</t>
        </is>
      </c>
      <c r="D38" s="4" t="inlineStr">
        <is>
          <t>69</t>
        </is>
      </c>
      <c r="E38" s="5" t="inlineStr">
        <is>
          <t>101.000,00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=HYPERLINK("https://www.leilaoonline.com.br/lote/detalhe/111655", "124")</f>
      </c>
      <c r="B39" s="4" t="s">
        <f>=HYPERLINK("https://www.leilaoonline.com.br/lote/detalhe/111655", "PIC-308-2021- PLATAFORMA ELEVATORIA, JLG 800 AJ, LOC. ITABIRITO/ MG")</f>
      </c>
      <c r="C39" s="4" t="inlineStr">
        <is>
          <t>Vendido</t>
        </is>
      </c>
      <c r="D39" s="4" t="inlineStr">
        <is>
          <t>96</t>
        </is>
      </c>
      <c r="E39" s="5" t="inlineStr">
        <is>
          <t>220.000,00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=HYPERLINK("https://www.leilaoonline.com.br/lote/detalhe/111657", "125")</f>
      </c>
      <c r="B40" s="4" t="s">
        <f>=HYPERLINK("https://www.leilaoonline.com.br/lote/detalhe/111657", "SLB-045-2021- DONALDSON TORIT, ANO 2015, SERIE L264,  LOC. MARABÁ/ PA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=HYPERLINK("https://www.leilaoonline.com.br/lote/detalhe/111660", "126")</f>
      </c>
      <c r="B41" s="4" t="s">
        <f>=HYPERLINK("https://www.leilaoonline.com.br/lote/detalhe/111660", "SLB-048-2021- PERFURATRIZ ATLAS COPCO, PV235, ANO 2015, LOC. MARABÁ/ PA")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=HYPERLINK("https://www.leilaoonline.com.br/lote/detalhe/111663", "127")</f>
      </c>
      <c r="B42" s="4" t="s">
        <f>=HYPERLINK("https://www.leilaoonline.com.br/lote/detalhe/111663", "SLB-049-2021- ESCAVADEIRA KOMATSU, PC450, ANO 2009, SERIE:70673, LOC. MARABA/PA")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101.000,00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=HYPERLINK("https://www.leilaoonline.com.br/lote/detalhe/111667", "128")</f>
      </c>
      <c r="B43" s="4" t="s">
        <f>=HYPERLINK("https://www.leilaoonline.com.br/lote/detalhe/111667", "SLB-058-2021- PERFURATRIZ ATLAS COPCO, ROC L8, ANO 2009, LOC. MARABÁ/ PA")</f>
      </c>
      <c r="C43" s="4" t="inlineStr">
        <is>
          <t>Vendido</t>
        </is>
      </c>
      <c r="D43" s="4" t="inlineStr">
        <is>
          <t>7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=HYPERLINK("https://www.leilaoonline.com.br/lote/detalhe/109687", "195")</f>
      </c>
      <c r="B44" s="4" t="s">
        <f>=HYPERLINK("https://www.leilaoonline.com.br/lote/detalhe/109687", "MARI-PM04-2021 - PLATAFORMA ELEVATORIA GENIE, ANO 2012, LOC. MARIANA / MG")</f>
      </c>
      <c r="C44" s="4" t="inlineStr">
        <is>
          <t>Vendido</t>
        </is>
      </c>
      <c r="D44" s="4" t="inlineStr">
        <is>
          <t>71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=HYPERLINK("https://www.leilaoonline.com.br/lote/detalhe/109685", "196")</f>
      </c>
      <c r="B45" s="4" t="s">
        <f>=HYPERLINK("https://www.leilaoonline.com.br/lote/detalhe/109685", "GOV-139-2021 - 1 GERADOR E 1 GERADOR TOYAMA TD 7000 CXE A DIESEL, LOC. GOVERNADOR VALADARES/MG")</f>
      </c>
      <c r="C45" s="4" t="inlineStr">
        <is>
          <t>Vendido</t>
        </is>
      </c>
      <c r="D45" s="4" t="inlineStr">
        <is>
          <t>46</t>
        </is>
      </c>
      <c r="E45" s="5" t="inlineStr">
        <is>
          <t>13.750,00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=HYPERLINK("https://www.leilaoonline.com.br/lote/detalhe/109601", "197")</f>
      </c>
      <c r="B46" s="4" t="s">
        <f>=HYPERLINK("https://www.leilaoonline.com.br/lote/detalhe/109601", "082-189-2021 - Reboque ECOSORB S.A - T, 2007 - LOCALIZAÇÃO: Vitória/ES")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=HYPERLINK("https://www.leilaoonline.com.br/lote/detalhe/109600", "198")</f>
      </c>
      <c r="B47" s="4" t="s">
        <f>=HYPERLINK("https://www.leilaoonline.com.br/lote/detalhe/109600", "082-188-2021 - GUINDASTE GIRAFA, 2001 - LOCALIZAÇÃO: Vitória/ES")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1.550,00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=HYPERLINK("https://www.leilaoonline.com.br/lote/detalhe/109560", "199")</f>
      </c>
      <c r="B48" s="4" t="s">
        <f>=HYPERLINK("https://www.leilaoonline.com.br/lote/detalhe/109560", "082-175-2021- TORRE TELESCÓPICA DOOSAN PORTABLE, ANO 2014, - LOC. VITÓRIA/ ES")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=HYPERLINK("https://www.leilaoonline.com.br/lote/detalhe/109562", "200")</f>
      </c>
      <c r="B49" s="4" t="s">
        <f>=HYPERLINK("https://www.leilaoonline.com.br/lote/detalhe/109562", "TIG-018-2021- APROX. 866 ITENS, FUSIVEIS, BUCHAS , CABO ELETRO E OUTROS - VEJA DESCRITIVO DE ITENS - LOC. MANGARATIBA -  ILHA GUAÍBA/ RJ")</f>
      </c>
      <c r="C49" s="4" t="inlineStr">
        <is>
          <t>Não vendido</t>
        </is>
      </c>
      <c r="D49" s="4" t="inlineStr">
        <is>
          <t>129</t>
        </is>
      </c>
      <c r="E49" s="5" t="inlineStr">
        <is>
          <t>34.350,00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=HYPERLINK("https://www.leilaoonline.com.br/lote/detalhe/109917", "202")</f>
      </c>
      <c r="B50" s="4" t="s">
        <f>=HYPERLINK("https://www.leilaoonline.com.br/lote/detalhe/109917", "082-194-2021 - MÁQUINA DE SOLDA WHITE MARTINS SOLDAR 4300, 2014 - LOCALIZAÇÃO: Vitória/ES")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=HYPERLINK("https://www.leilaoonline.com.br/lote/detalhe/109566", "203")</f>
      </c>
      <c r="B51" s="4" t="s">
        <f>=HYPERLINK("https://www.leilaoonline.com.br/lote/detalhe/109566", "ITA-075-2021- 11 ITENS, CONJ. DE SOLDAS, MAQUINAS DE SOLDA, FONTES , VEJA DESCRITIVO- LOC. ITABIRA/MG")</f>
      </c>
      <c r="C51" s="4" t="inlineStr">
        <is>
          <t>Vendido</t>
        </is>
      </c>
      <c r="D51" s="4" t="inlineStr">
        <is>
          <t>82</t>
        </is>
      </c>
      <c r="E51" s="5" t="inlineStr">
        <is>
          <t>23.250,00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=HYPERLINK("https://www.leilaoonline.com.br/lote/detalhe/109597", "204")</f>
      </c>
      <c r="B52" s="4" t="s">
        <f>=HYPERLINK("https://www.leilaoonline.com.br/lote/detalhe/109597", "ITA-076-2021- 01 SCANNER LASER TOPOGRAFICO I-SITE 4400LR, LOC: ITABIRA/MG")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=HYPERLINK("https://www.leilaoonline.com.br/lote/detalhe/109608", "205")</f>
      </c>
      <c r="B53" s="4" t="s">
        <f>=HYPERLINK("https://www.leilaoonline.com.br/lote/detalhe/109608", "MCR-052-2021 - 04 ITENS, PALETEIRA, BOMBA HIDRAULICA , MOTOR, VEJA DESCRITIVO - LOC. CORUMBA/MS ")</f>
      </c>
      <c r="C53" s="4" t="inlineStr">
        <is>
          <t>Vendido</t>
        </is>
      </c>
      <c r="D53" s="4" t="inlineStr">
        <is>
          <t>102</t>
        </is>
      </c>
      <c r="E53" s="5" t="inlineStr">
        <is>
          <t>18.800,00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=HYPERLINK("https://www.leilaoonline.com.br/lote/detalhe/109609", "206")</f>
      </c>
      <c r="B54" s="4" t="s">
        <f>=HYPERLINK("https://www.leilaoonline.com.br/lote/detalhe/109609", "MCR-062-2021- 35 ITENS, CADEIRAS ASSENTO REDONDO DIVERSAS, VEJA DESCRITIVO DE ITENS - LOC. CORUMBA/ MS")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=HYPERLINK("https://www.leilaoonline.com.br/lote/detalhe/109638", "207")</f>
      </c>
      <c r="B55" s="4" t="s">
        <f>=HYPERLINK("https://www.leilaoonline.com.br/lote/detalhe/109638", "MCR-063-2021- 23 ITENS, CADEIRAS ASSENTOS REDONDOS DIVERSOS, VEJA DESCRITIVO ITENS , LOC. CORUMBÁ/ MS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=HYPERLINK("https://www.leilaoonline.com.br/lote/detalhe/109639", "208")</f>
      </c>
      <c r="B56" s="4" t="s">
        <f>=HYPERLINK("https://www.leilaoonline.com.br/lote/detalhe/109639", "MCR-065-2021- 114 ITENS DIVERSOS, DISCOS, FILTRO DE AR , MANGUEIRAS E OUTROS - VEJA DESCRITIVO DE ITENS - LOC. CORUMBÁ / MS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=HYPERLINK("https://www.leilaoonline.com.br/lote/detalhe/109640", "209")</f>
      </c>
      <c r="B57" s="4" t="s">
        <f>=HYPERLINK("https://www.leilaoonline.com.br/lote/detalhe/109640", "CDM-004-2021- 26 ITENS - CONTROLADOR VELOCIDADE, PENEIRADOR REDONDO, VEJA DESCRITIVO,  LOC. SANTA LUZIA/ MG 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2.200,00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=HYPERLINK("https://www.leilaoonline.com.br/lote/detalhe/109587", "210")</f>
      </c>
      <c r="B58" s="4" t="s">
        <f>=HYPERLINK("https://www.leilaoonline.com.br/lote/detalhe/109587", "SSG-014-2021 - Gerador STEMAC - LOCALIZAÇÃO: Canaa dos Carajás/PA")</f>
      </c>
      <c r="C58" s="4" t="inlineStr">
        <is>
          <t>Vendido</t>
        </is>
      </c>
      <c r="D58" s="4" t="inlineStr">
        <is>
          <t>94</t>
        </is>
      </c>
      <c r="E58" s="5" t="inlineStr">
        <is>
          <t>32.900,00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=HYPERLINK("https://www.leilaoonline.com.br/lote/detalhe/109588", "211")</f>
      </c>
      <c r="B59" s="4" t="s">
        <f>=HYPERLINK("https://www.leilaoonline.com.br/lote/detalhe/109588", "SSG-015-2021 - GERADOR DE SOLDA A DIESEL, MODELO FE-515C-56-10 - LOCALIZAÇÃO: Canaa dos Carajás/PA")</f>
      </c>
      <c r="C59" s="4" t="inlineStr">
        <is>
          <t>Vendido</t>
        </is>
      </c>
      <c r="D59" s="4" t="inlineStr">
        <is>
          <t>47</t>
        </is>
      </c>
      <c r="E59" s="5" t="inlineStr">
        <is>
          <t>10.350,00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=HYPERLINK("https://www.leilaoonline.com.br/lote/detalhe/109594", "212")</f>
      </c>
      <c r="B60" s="4" t="s">
        <f>=HYPERLINK("https://www.leilaoonline.com.br/lote/detalhe/109594", "SSG-016-2021 - LAVADORA DE ALTA PRESSAO MODELO HDS 13/80 KARCHE - LOC: Canaa dos Carajás/PA")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10.100,00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=HYPERLINK("https://www.leilaoonline.com.br/lote/detalhe/109595", "213")</f>
      </c>
      <c r="B61" s="4" t="s">
        <f>=HYPERLINK("https://www.leilaoonline.com.br/lote/detalhe/109595", "PIC-317-2021 - 3 MAQUINA DE SOLDA; 750A; MAX505;440V - LOCALIZAÇÃO: Itabirito/ MG")</f>
      </c>
      <c r="C61" s="4" t="inlineStr">
        <is>
          <t>Vendido</t>
        </is>
      </c>
      <c r="D61" s="4" t="inlineStr">
        <is>
          <t>58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=HYPERLINK("https://www.leilaoonline.com.br/lote/detalhe/109646", "214")</f>
      </c>
      <c r="B62" s="4" t="s">
        <f>=HYPERLINK("https://www.leilaoonline.com.br/lote/detalhe/109646", "MCR-PGC-064-2021- 11 ITENS, CADEIRAS COM ASSENTOS REDONDOS DIVERSOS, VEJA DESCRITIVO DE ITENS, LOC. Corumbá/MS")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=HYPERLINK("https://www.leilaoonline.com.br/lote/detalhe/109682", "215")</f>
      </c>
      <c r="B63" s="4" t="s">
        <f>=HYPERLINK("https://www.leilaoonline.com.br/lote/detalhe/109682", "CPBS-013-2021- 17 ITENS- MODULO ELETRONICO, INVERSOR , REATOR E OUTROS - VEJA DESCRITIVO DE ITENS - LOC. ITAGUAI - PORTO DE SEPETIBA/ RJ")</f>
      </c>
      <c r="C63" s="4" t="inlineStr">
        <is>
          <t>Não vendido</t>
        </is>
      </c>
      <c r="D63" s="4" t="inlineStr">
        <is>
          <t>80</t>
        </is>
      </c>
      <c r="E63" s="5" t="inlineStr">
        <is>
          <t>29.350,00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=HYPERLINK("https://www.leilaoonline.com.br/lote/detalhe/109683", "216")</f>
      </c>
      <c r="B64" s="4" t="s">
        <f>=HYPERLINK("https://www.leilaoonline.com.br/lote/detalhe/109683", "CPBS-014-2021- 59 ITENS, REDUTOR, TRANSMISSOR E OUTROS - VEJA DESCRITIVO DE ITENS - LOC: ITAGUAI - PORTO DE SEPETIBA/ RJ")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=HYPERLINK("https://www.leilaoonline.com.br/lote/detalhe/109686", "217")</f>
      </c>
      <c r="B65" s="4" t="s">
        <f>=HYPERLINK("https://www.leilaoonline.com.br/lote/detalhe/109686", "GOV-149-2021- 160 ITENS, CORREIAS , BOMBAS, E OUTROS - VEJA DESCRITIVO DE ITENS - LOC. GOVERNADOR VALADARES/ MG")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5.600,00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=HYPERLINK("https://www.leilaoonline.com.br/lote/detalhe/109689", "219")</f>
      </c>
      <c r="B66" s="4" t="s">
        <f>=HYPERLINK("https://www.leilaoonline.com.br/lote/detalhe/109689", "MCR-ZIPI-053-2021 - 25 ITENS, TURBINA NOVA P/ MOTOR, CONVERSOR, RADIADOR E OUTROS - VEJA DESCRITIVO - LOC. Corumbá/MS")</f>
      </c>
      <c r="C66" s="4" t="inlineStr">
        <is>
          <t>Vendido</t>
        </is>
      </c>
      <c r="D66" s="4" t="inlineStr">
        <is>
          <t>71</t>
        </is>
      </c>
      <c r="E66" s="5" t="inlineStr">
        <is>
          <t>13.050,00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=HYPERLINK("https://www.leilaoonline.com.br/lote/detalhe/109690", "220")</f>
      </c>
      <c r="B67" s="4" t="s">
        <f>=HYPERLINK("https://www.leilaoonline.com.br/lote/detalhe/109690", "MCR-ZIPI-054-2021 - 03 EIXOS DIFERENCIAL , LOC. Corumbá/MS")</f>
      </c>
      <c r="C67" s="4" t="inlineStr">
        <is>
          <t>Não vendido</t>
        </is>
      </c>
      <c r="D67" s="4" t="inlineStr">
        <is>
          <t>41</t>
        </is>
      </c>
      <c r="E67" s="5" t="inlineStr">
        <is>
          <t>13.100,00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=HYPERLINK("https://www.leilaoonline.com.br/lote/detalhe/109691", "221")</f>
      </c>
      <c r="B68" s="4" t="s">
        <f>=HYPERLINK("https://www.leilaoonline.com.br/lote/detalhe/109691", "MCR-ZIPI-057-2021 - 115 ITENS, PRATELEIRAS DE ACO, VEJA DESCRITIVO DE ITENS - LOC. Corumbá/MS")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8.200,00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=HYPERLINK("https://www.leilaoonline.com.br/lote/detalhe/109692", "222")</f>
      </c>
      <c r="B69" s="4" t="s">
        <f>=HYPERLINK("https://www.leilaoonline.com.br/lote/detalhe/109692", "MCR-ZIPI-058-2021 - 04 ITENS, LIXADEIRAS DIVERSAS , VEJA DESCRITIVO DE ITENS - LOC. Corumbá/MS")</f>
      </c>
      <c r="C69" s="4" t="inlineStr">
        <is>
          <t>Vendido</t>
        </is>
      </c>
      <c r="D69" s="4" t="inlineStr">
        <is>
          <t>14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=HYPERLINK("https://www.leilaoonline.com.br/lote/detalhe/109693", "223")</f>
      </c>
      <c r="B70" s="4" t="s">
        <f>=HYPERLINK("https://www.leilaoonline.com.br/lote/detalhe/109693", "MRB-MRO-005-2021- APROX. 1.002 ITENS, PORCAS, ANEIS COMPONENTES, CILINDROS E OUTROS - VEJA DESCRITIVO DE ITENS - LOC. MARABÁ / 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=HYPERLINK("https://www.leilaoonline.com.br/lote/detalhe/110294", "224")</f>
      </c>
      <c r="B71" s="4" t="s">
        <f>=HYPERLINK("https://www.leilaoonline.com.br/lote/detalhe/110294", "082-117-2021 - APROX. 359 ITENS MOTOR, DISCO, CAVALETE E OUTROS - VEJA DESCRITIVO DE ITENS - LOC: VITÓRIA/ES")</f>
      </c>
      <c r="C71" s="4" t="inlineStr">
        <is>
          <t>Vendido</t>
        </is>
      </c>
      <c r="D71" s="4" t="inlineStr">
        <is>
          <t>26</t>
        </is>
      </c>
      <c r="E71" s="5" t="inlineStr">
        <is>
          <t>5.600,00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=HYPERLINK("https://www.leilaoonline.com.br/lote/detalhe/110295", "225")</f>
      </c>
      <c r="B72" s="4" t="s">
        <f>=HYPERLINK("https://www.leilaoonline.com.br/lote/detalhe/110295", "082-126-2021- APROX. 191 ITENS, VALVULAS , ISOLADOR, CHAPAS E OUTROS - VEJA DESCRITIVO DE ITENS - LOC. Vitória / ES")</f>
      </c>
      <c r="C72" s="4" t="inlineStr">
        <is>
          <t>Vendido</t>
        </is>
      </c>
      <c r="D72" s="4" t="inlineStr">
        <is>
          <t>22</t>
        </is>
      </c>
      <c r="E72" s="5" t="inlineStr">
        <is>
          <t>7.300,00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=HYPERLINK("https://www.leilaoonline.com.br/lote/detalhe/111595", "350")</f>
      </c>
      <c r="B73" s="4" t="s">
        <f>=HYPERLINK("https://www.leilaoonline.com.br/lote/detalhe/111595", "TIG-017-2021 - APROX. 521 ITENS - VALVULA, PARAFUSO, LUMINARIA E OUTROS - VEJA DESCRITIVO DE ITENS - LOC: MANGARATIBA -  ILHA GUAÍBA/ RJ")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=HYPERLINK("https://www.leilaoonline.com.br/lote/detalhe/111597", "351")</f>
      </c>
      <c r="B74" s="4" t="s">
        <f>=HYPERLINK("https://www.leilaoonline.com.br/lote/detalhe/111597", "TIG-016-2021 - APROX. 454 ITENS - RETENTOR, DISCO CORTE, PARAFUSO E OUTROS - VEJA DESCRITIVO DE ITENS - LOCALIZAÇÃO: MANGARATIBA -  ILHA GUAÍBA/ RJ")</f>
      </c>
      <c r="C74" s="4" t="inlineStr">
        <is>
          <t>Vendido</t>
        </is>
      </c>
      <c r="D74" s="4" t="inlineStr">
        <is>
          <t>20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=HYPERLINK("https://www.leilaoonline.com.br/lote/detalhe/111600", "352")</f>
      </c>
      <c r="B75" s="4" t="s">
        <f>=HYPERLINK("https://www.leilaoonline.com.br/lote/detalhe/111600", "TIG-015-2021 - 33 ITENS - ROLAMENTO, RETENTOR E OUTRO - VEJA DESCRITIVO DE ITENS - MANGARATIBA -  ILHA GUAÍBA/ RJ")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=HYPERLINK("https://www.leilaoonline.com.br/lote/detalhe/111612", "353")</f>
      </c>
      <c r="B76" s="4" t="s">
        <f>=HYPERLINK("https://www.leilaoonline.com.br/lote/detalhe/111612", "TIG-014-2021 - APROX. 576 ITENS - ROLAMENTO, LUVA, BUCHA E OUTROS - VEJA DESCRITIVO DE ITENS - LOC: MANGARATIBA -  ILHA GUAÍBA/ RJ")</f>
      </c>
      <c r="C76" s="4" t="inlineStr">
        <is>
          <t>Vendido</t>
        </is>
      </c>
      <c r="D76" s="4" t="inlineStr">
        <is>
          <t>31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=HYPERLINK("https://www.leilaoonline.com.br/lote/detalhe/111632", "354")</f>
      </c>
      <c r="B77" s="4" t="s">
        <f>=HYPERLINK("https://www.leilaoonline.com.br/lote/detalhe/111632", "TIG-013-2021 - APROX. 1658 ITENS - PARAFUSO, CILINDRO, BOMBA E OUTROS - VEJA DESCRITIVO DE ITENS - LOC: MANGARATIBA -  ILHA GUAÍBA/ RJ")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=HYPERLINK("https://www.leilaoonline.com.br/lote/detalhe/111635", "355")</f>
      </c>
      <c r="B78" s="4" t="s">
        <f>=HYPERLINK("https://www.leilaoonline.com.br/lote/detalhe/111635", "TIG-012-2021 - APROX. 394 ITENS -FILTRO, PARAFUSO, RELE E OUTROS - VEJA DESCRITIVO DE ITENS - LOC: MANGARATIBA -  ILHA GUAÍBA/ RJ")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=HYPERLINK("https://www.leilaoonline.com.br/lote/detalhe/111636", "356")</f>
      </c>
      <c r="B79" s="4" t="s">
        <f>=HYPERLINK("https://www.leilaoonline.com.br/lote/detalhe/111636", "SSG-013-2021-MRO - APROX. 120 ITENS - RELE, DISJUNTOR, RETENTOR, ANEL E OUTROS - VEJA DESCRITIVO DE ITENS - LOC: CANAA DOS CARAJAS/ PA")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=HYPERLINK("https://www.leilaoonline.com.br/lote/detalhe/111638", "357")</f>
      </c>
      <c r="B80" s="4" t="s">
        <f>=HYPERLINK("https://www.leilaoonline.com.br/lote/detalhe/111638", "SSG-012-2021-MRO - APROX. 97 ITENS - VALVULA, RETENTOR, SAPATA E OUTROS - VEJA DESCRITIVO DE ITENS - LOC: CANAA DOS CARAJAS/ PA")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=HYPERLINK("https://www.leilaoonline.com.br/lote/detalhe/111590", "400")</f>
      </c>
      <c r="B81" s="4" t="s">
        <f>=HYPERLINK("https://www.leilaoonline.com.br/lote/detalhe/111590", "082-124-2021 - 8 MAQUINASDE SOLDA - VEJA DESCRITIVO DE ITENS - LOC: Vitória/ES ")</f>
      </c>
      <c r="C81" s="4" t="inlineStr">
        <is>
          <t>Vendido</t>
        </is>
      </c>
      <c r="D81" s="4" t="inlineStr">
        <is>
          <t>40</t>
        </is>
      </c>
      <c r="E81" s="5" t="inlineStr">
        <is>
          <t>7.150,00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=HYPERLINK("https://www.leilaoonline.com.br/lote/detalhe/111591", "401")</f>
      </c>
      <c r="B82" s="4" t="s">
        <f>=HYPERLINK("https://www.leilaoonline.com.br/lote/detalhe/111591", "082-138-2021 - APROX. 1128 ITENS  - ENGRENAGEM, BASE RELE INDUSTRIAL, FILTRO FLUIDO E OUTROS - VEJA DESCRITIVO DE ITENS - LOC: VITÓRIA/ ES")</f>
      </c>
      <c r="C82" s="4" t="inlineStr">
        <is>
          <t>Vendido</t>
        </is>
      </c>
      <c r="D82" s="4" t="inlineStr">
        <is>
          <t>29</t>
        </is>
      </c>
      <c r="E82" s="5" t="inlineStr">
        <is>
          <t>3.830,00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=HYPERLINK("https://www.leilaoonline.com.br/lote/detalhe/111593", "402")</f>
      </c>
      <c r="B83" s="4" t="s">
        <f>=HYPERLINK("https://www.leilaoonline.com.br/lote/detalhe/111593", "CDM-003-2021 - 18 ITENS - AGITADOR MECÂNICO, ESPECTROFOTÔMETRO ,BOMBA PERISTÁLTICA E OUTROS - VEJA DESCRITIVO DE ITENS - LOC SANTA LUZIA /MG ")</f>
      </c>
      <c r="C83" s="4" t="inlineStr">
        <is>
          <t>Não vendido</t>
        </is>
      </c>
      <c r="D83" s="4" t="inlineStr">
        <is>
          <t>22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=HYPERLINK("https://www.leilaoonline.com.br/lote/detalhe/111596", "403")</f>
      </c>
      <c r="B84" s="4" t="s">
        <f>=HYPERLINK("https://www.leilaoonline.com.br/lote/detalhe/111596", "CPBS-010-2021 - 08 ITENS - CONDULETE,MANGUEIRAS E OUTROS - VEJA DESCRITIVO DE ITENS - LOC. ITAGUAI - PORTO DE SEPETIBA/ RJ")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=HYPERLINK("https://www.leilaoonline.com.br/lote/detalhe/111599", "404")</f>
      </c>
      <c r="B85" s="4" t="s">
        <f>=HYPERLINK("https://www.leilaoonline.com.br/lote/detalhe/111599", "CPBS-012-2021 - 09 ITENS - ABRACADEIRA ,RASPADOR E OUTROS - VEJA DESCRITIVO DE ITENS - LOC.ITAGUAI - PORTO DE SEPETIBA/ RJ")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=HYPERLINK("https://www.leilaoonline.com.br/lote/detalhe/111624", "405")</f>
      </c>
      <c r="B86" s="4" t="s">
        <f>=HYPERLINK("https://www.leilaoonline.com.br/lote/detalhe/111624", "FAB-088-2021 - APROX. 1091 ITENS - CAIXA, CANALETA FIOS, CELULA CARGA E OUTROS - VEJA DESCRITIVO DE ITENS - LOC.OURO PRETO/ MG")</f>
      </c>
      <c r="C86" s="4" t="inlineStr">
        <is>
          <t>Não vendido</t>
        </is>
      </c>
      <c r="D86" s="4" t="inlineStr">
        <is>
          <t>22</t>
        </is>
      </c>
      <c r="E86" s="5" t="inlineStr">
        <is>
          <t>2.600,00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=HYPERLINK("https://www.leilaoonline.com.br/lote/detalhe/111626", "406")</f>
      </c>
      <c r="B87" s="4" t="s">
        <f>=HYPERLINK("https://www.leilaoonline.com.br/lote/detalhe/111626", "GOV-123-2021 - APROX. 1564 ITENS - VEDACAO PLANA,VISOR COMPONENTE E OUTROS - VEJA DISCRITIVO DE ITENS - LOC.GOVERNADOR VALADARES/ MG")</f>
      </c>
      <c r="C87" s="4" t="inlineStr">
        <is>
          <t>Vendido</t>
        </is>
      </c>
      <c r="D87" s="4" t="inlineStr">
        <is>
          <t>63</t>
        </is>
      </c>
      <c r="E87" s="5" t="inlineStr">
        <is>
          <t>7.200,00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=HYPERLINK("https://www.leilaoonline.com.br/lote/detalhe/111627", "407")</f>
      </c>
      <c r="B88" s="4" t="s">
        <f>=HYPERLINK("https://www.leilaoonline.com.br/lote/detalhe/111627", "GOV-124-2021 - APROX. 2354 ITENS - PORCA, PARAFUSO E OUTROS - VEJA DESCRITIVO DE ITENS - LOC.GOVERNADOR VALADARES/ MG")</f>
      </c>
      <c r="C88" s="4" t="inlineStr">
        <is>
          <t>Vendido</t>
        </is>
      </c>
      <c r="D88" s="4" t="inlineStr">
        <is>
          <t>78</t>
        </is>
      </c>
      <c r="E88" s="5" t="inlineStr">
        <is>
          <t>8.700,00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=HYPERLINK("https://www.leilaoonline.com.br/lote/detalhe/111633", "408")</f>
      </c>
      <c r="B89" s="4" t="s">
        <f>=HYPERLINK("https://www.leilaoonline.com.br/lote/detalhe/111633", "GOV-125-2021 - APROX. 637 ITENS - FIO TELEFONICO,CONJUNTO FILTRO E OUTROS - VEJA DESCRITIVO DE ITENS - LOC.GOVERNADOR VALADARES/ MG")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=HYPERLINK("https://www.leilaoonline.com.br/lote/detalhe/111634", "409")</f>
      </c>
      <c r="B90" s="4" t="s">
        <f>=HYPERLINK("https://www.leilaoonline.com.br/lote/detalhe/111634", "GOV-127-2021 - 01 MÁQUINA DE SOLDA  MARCA LYNUS MODELO: MMA IGBT 130A - LOC. GOVERNADOR VALADARES/ MG ")</f>
      </c>
      <c r="C90" s="4" t="inlineStr">
        <is>
          <t>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=HYPERLINK("https://www.leilaoonline.com.br/lote/detalhe/111637", "410")</f>
      </c>
      <c r="B91" s="4" t="s">
        <f>=HYPERLINK("https://www.leilaoonline.com.br/lote/detalhe/111637", "GOV-131-2021 - APROX. 356 ITENS - DISJUNTOR, VALVULA RET E OUTROS - VEJA DESCRITIVO DE ITENS - GOVERNADOR VALADARES/ MG")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=HYPERLINK("https://www.leilaoonline.com.br/lote/detalhe/111639", "411")</f>
      </c>
      <c r="B92" s="4" t="s">
        <f>=HYPERLINK("https://www.leilaoonline.com.br/lote/detalhe/111639", "GOV-132-2021 - APROX. 471 ITENS - TRANSMISSOR, CORREIA, TORQUE E OUTROS - VEJA DESCRITIVO DE ITENS - LOC.GOVERNADOR VALADARES/ MG")</f>
      </c>
      <c r="C92" s="4" t="inlineStr">
        <is>
          <t>Não vendido</t>
        </is>
      </c>
      <c r="D92" s="4" t="inlineStr">
        <is>
          <t>21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=HYPERLINK("https://www.leilaoonline.com.br/lote/detalhe/111641", "412")</f>
      </c>
      <c r="B93" s="4" t="s">
        <f>=HYPERLINK("https://www.leilaoonline.com.br/lote/detalhe/111641", "GOV-133-2021 - 1 MÁQUINA DE SOLDA MARCA ESAB MODELO: HANDYARC 130i E 1 MÁQUINA DE SOLDA MARCA ESAB MODELO BANTAM BRASIL 250 - LOC.GOVERNADOR VALADARES/ MG")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=HYPERLINK("https://www.leilaoonline.com.br/lote/detalhe/111643", "413")</f>
      </c>
      <c r="B94" s="4" t="s">
        <f>=HYPERLINK("https://www.leilaoonline.com.br/lote/detalhe/111643", "GOV-134-2021 - 06  SOCADORA MANUAL PE DE PATO GEISMAR - VERIFICAR DISCRITIVO DE ITENS - LOC.GOVERNADOR VALADARES/MG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=HYPERLINK("https://www.leilaoonline.com.br/lote/detalhe/111646", "414")</f>
      </c>
      <c r="B95" s="4" t="s">
        <f>=HYPERLINK("https://www.leilaoonline.com.br/lote/detalhe/111646", "GOV-135-2021 - 07 SOCADORA MANUAL PE DE PATO GEISMAR - VERIFICAR DESCRITIVO DE ITENS - LOC. GOVERNADOR VALADARES/ MG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=HYPERLINK("https://www.leilaoonline.com.br/lote/detalhe/111648", "415")</f>
      </c>
      <c r="B96" s="4" t="s">
        <f>=HYPERLINK("https://www.leilaoonline.com.br/lote/detalhe/111648", "GOV-137-2021 - 1 ESMERILHADEIRA DE TRILHO - LOC. GOVERNADOR VALADARES/ MG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=HYPERLINK("https://www.leilaoonline.com.br/lote/detalhe/111650", "416")</f>
      </c>
      <c r="B97" s="4" t="s">
        <f>=HYPERLINK("https://www.leilaoonline.com.br/lote/detalhe/111650", "GOV-142-2021 - 04 ITENS - GRUPO GERADOR GEISMAR  E OUTROS - VEJA DISCRITIVO DE ITENS - LOC.GOVERNADOR VALADARES/ MG  ")</f>
      </c>
      <c r="C97" s="4" t="inlineStr">
        <is>
          <t>Não vendido</t>
        </is>
      </c>
      <c r="D97" s="4" t="inlineStr">
        <is>
          <t>70</t>
        </is>
      </c>
      <c r="E97" s="5" t="inlineStr">
        <is>
          <t>7.900,00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=HYPERLINK("https://www.leilaoonline.com.br/lote/detalhe/111653", "417")</f>
      </c>
      <c r="B98" s="4" t="s">
        <f>=HYPERLINK("https://www.leilaoonline.com.br/lote/detalhe/111653", "GOV-147-2021 - APROX.354 ITENS - ELEMENTO FILTRO 27MIC, DISJUNTOR 32A  E OUTROS - VEJA DESCRITIVO DE ITENS - LOC. GOVERNADOR VALADARES/ MG")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=HYPERLINK("https://www.leilaoonline.com.br/lote/detalhe/111654", "418")</f>
      </c>
      <c r="B99" s="4" t="s">
        <f>=HYPERLINK("https://www.leilaoonline.com.br/lote/detalhe/111654", "GOV-148-2021 - APROX.462 ITENS - ACUMULADOR, SUPORTE ESQUERDO E OUTROS - VEJA DESCRITIVO DE ITENS - LOC. GOVERNADOR VALADARES/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=HYPERLINK("https://www.leilaoonline.com.br/lote/detalhe/111656", "419")</f>
      </c>
      <c r="B100" s="4" t="s">
        <f>=HYPERLINK("https://www.leilaoonline.com.br/lote/detalhe/111656", "ITA-064-2021 - 1  CANCELA ELETRONICA PECCININ - LOC. ITABIRA/ 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=HYPERLINK("https://www.leilaoonline.com.br/lote/detalhe/111658", "420")</f>
      </c>
      <c r="B101" s="4" t="s">
        <f>=HYPERLINK("https://www.leilaoonline.com.br/lote/detalhe/111658", "ITA-067-2021 - APROX.190 ITENS - GAVETEIROS ESCRITÓRIO, ARMARIO ALTO 1 PORTA ESCRITORIO E OUTROS - VEJA DESCRITIVO DE ITENS - LOC.  ITABIRA/ MG")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=HYPERLINK("https://www.leilaoonline.com.br/lote/detalhe/111659", "421")</f>
      </c>
      <c r="B102" s="4" t="s">
        <f>=HYPERLINK("https://www.leilaoonline.com.br/lote/detalhe/111659", "ITA-068-2021- 08 TELEFONES - VEJA DESCRITIVO DE ITENS -  LOC.ITABIRA/ MG")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=HYPERLINK("https://www.leilaoonline.com.br/lote/detalhe/111661", "422")</f>
      </c>
      <c r="B103" s="4" t="s">
        <f>=HYPERLINK("https://www.leilaoonline.com.br/lote/detalhe/111661", "ITA-071-2021 - 1 COLETOR DE DADOS CN50 INTERMEC - LOC. ITABIRA/ MG")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=HYPERLINK("https://www.leilaoonline.com.br/lote/detalhe/111662", "423")</f>
      </c>
      <c r="B104" s="4" t="s">
        <f>=HYPERLINK("https://www.leilaoonline.com.br/lote/detalhe/111662", "MCR-034-2021 - APROX.874 ITENS - CLIPE FIXACAO P/LENTE, OCULOS SEGURANCA, LAMPADA VAPOR SODIO E OUTROS - VEJA DESCRITIVO DE ITENS - LOC. CORUMBÁ/ MS")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=HYPERLINK("https://www.leilaoonline.com.br/lote/detalhe/111664", "424")</f>
      </c>
      <c r="B105" s="4" t="s">
        <f>=HYPERLINK("https://www.leilaoonline.com.br/lote/detalhe/111664", "MCR-042-2021 - APROX. 990 ITENS - BUCHA FIX 30MM, BUCHA FIX 30MM E OUTROS - VERIFICAR DESCRITIVO DE  ITENS - LOC. CORUMBÁ/ MS")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=HYPERLINK("https://www.leilaoonline.com.br/lote/detalhe/111665", "425")</f>
      </c>
      <c r="B106" s="4" t="s">
        <f>=HYPERLINK("https://www.leilaoonline.com.br/lote/detalhe/111665", "MCR-043-2021 - APROX.439 ITENS - PARAFUSO, ANEL  ALVENIUS E OUTROS - VEJA DESCRITIVO DE ITENS - LOC. CORUMBÁ/ MS")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=HYPERLINK("https://www.leilaoonline.com.br/lote/detalhe/111666", "426")</f>
      </c>
      <c r="B107" s="4" t="s">
        <f>=HYPERLINK("https://www.leilaoonline.com.br/lote/detalhe/111666", "MCR-044-2021 - APROX. 74 ITENS - FILTRO FLUID AR, FILTRO OLEO E OUTROS - VEJA DESCRITIVO DE ITENS - LOC. CORUMBÁ/ MS")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=HYPERLINK("https://www.leilaoonline.com.br/lote/detalhe/111670", "427")</f>
      </c>
      <c r="B108" s="4" t="s">
        <f>=HYPERLINK("https://www.leilaoonline.com.br/lote/detalhe/111670",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=HYPERLINK("https://www.leilaoonline.com.br/lote/detalhe/111671", "428")</f>
      </c>
      <c r="B109" s="4" t="s">
        <f>=HYPERLINK("https://www.leilaoonline.com.br/lote/detalhe/111671",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=HYPERLINK("https://www.leilaoonline.com.br/lote/detalhe/111672", "429")</f>
      </c>
      <c r="B110" s="4" t="s">
        <f>=HYPERLINK("https://www.leilaoonline.com.br/lote/detalhe/111672", "MRB-EQ-004-2021 - 02 CONDICIONADOR DE AR SPLIT CARRIER -  LOC. MARABÁ/ PA")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=HYPERLINK("https://www.leilaoonline.com.br/lote/detalhe/111673", "430")</f>
      </c>
      <c r="B111" s="4" t="s">
        <f>=HYPERLINK("https://www.leilaoonline.com.br/lote/detalhe/111673", "MRB-MRO-004-2021 - APROX. 101 ITENS - ROTULA RADIAL, ROTULA RADIAL E OUTROS - VEJA DESCRITIVO DE ITENS - LOC. MARABÁ/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=HYPERLINK("https://www.leilaoonline.com.br/lote/detalhe/111674", "431")</f>
      </c>
      <c r="B112" s="4" t="s">
        <f>=HYPERLINK("https://www.leilaoonline.com.br/lote/detalhe/111674", "SIS-008-2021 - 05 ITENS - MESA DE TRABALHO ORGANICA EM "L", REFRIGERADOR E OUTROS - VEJA DESCRITIVO DE ITENS - LOC. SANTA INÊS/ MA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=HYPERLINK("https://www.leilaoonline.com.br/lote/detalhe/111676", "432")</f>
      </c>
      <c r="B113" s="4" t="s">
        <f>=HYPERLINK("https://www.leilaoonline.com.br/lote/detalhe/111676", "SIS-009-2021- 07 ITENS - FORNO MICROONDAS, CONDICIONADOR DE AR CINZA  E OUTROS - VEJA DESCRITIVO DE ITENS - LOC. SANTA INÊS/ MA")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=HYPERLINK("https://www.leilaoonline.com.br/lote/detalhe/111678", "433")</f>
      </c>
      <c r="B114" s="4" t="s">
        <f>=HYPERLINK("https://www.leilaoonline.com.br/lote/detalhe/111678", "SLB-059-2021 - APROX. 402 ITENS -TUBO, KIT REPARO E OUTROS - VEJA DESCRITIVO DE ITENS - LOC. MARABÁ/ PA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=HYPERLINK("https://www.leilaoonline.com.br/lote/detalhe/111679", "434")</f>
      </c>
      <c r="B115" s="4" t="s">
        <f>=HYPERLINK("https://www.leilaoonline.com.br/lote/detalhe/111679", "SLB-061-2021 - APROX. 224 ITENS - ABRACADEIRA, PARTES E PECAS VEICULO E OUTROS - VEJA DESCRITIVO DE ITENS - LOC. MARABÁ/ PA")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1.370,00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=HYPERLINK("https://www.leilaoonline.com.br/lote/detalhe/111681", "435")</f>
      </c>
      <c r="B116" s="4" t="s">
        <f>=HYPERLINK("https://www.leilaoonline.com.br/lote/detalhe/111681", "SLB-065-2021 - 01  PLACA DESGASTE PNEU - LOC. MARABÁ/ PA")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=HYPERLINK("https://www.leilaoonline.com.br/lote/detalhe/111682", "436")</f>
      </c>
      <c r="B117" s="4" t="s">
        <f>=HYPERLINK("https://www.leilaoonline.com.br/lote/detalhe/111682", "SLB-068-2021 - APROX. 94 ITENS - TUBO, VEDACAO PLANA E OUTROS - VEJA DESCRITIVO DE ITENS - LOC. MARABÁ/ PA")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1.600,00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=HYPERLINK("https://www.leilaoonline.com.br/lote/detalhe/111683", "437")</f>
      </c>
      <c r="B118" s="4" t="s">
        <f>=HYPERLINK("https://www.leilaoonline.com.br/lote/detalhe/111683", "SLB-069-2021 - APROX. 345 ITENS - VEDACAO PLANA, PARAFUSO E OUTROS - VEJA DESCRITIVO DE ITENS - LOC. MARABÁ/ PA")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=HYPERLINK("https://www.leilaoonline.com.br/lote/detalhe/111685", "438")</f>
      </c>
      <c r="B119" s="4" t="s">
        <f>=HYPERLINK("https://www.leilaoonline.com.br/lote/detalhe/111685", "SLS-EQ-036-2021 - 04 ITENS - MACACO ELETROMECANIO E OUTROS - VEJA DESCRITIVO DE ITENS - LOC. SÃO LUIS/ MA ")</f>
      </c>
      <c r="C119" s="4" t="inlineStr">
        <is>
          <t>Vendido</t>
        </is>
      </c>
      <c r="D119" s="4" t="inlineStr">
        <is>
          <t>25</t>
        </is>
      </c>
      <c r="E119" s="5" t="inlineStr">
        <is>
          <t>3.300,00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=HYPERLINK("https://www.leilaoonline.com.br/lote/detalhe/111686", "439")</f>
      </c>
      <c r="B120" s="4" t="s">
        <f>=HYPERLINK("https://www.leilaoonline.com.br/lote/detalhe/111686", "SLS-MRO-048-2021 - APROX 2008 ITENS - TUBULACAO, JUNTA COMPONENTE E OUTROS - VEJA DISCRITIVO DE ITENS - LOC. SÃO LUIS/ MA")</f>
      </c>
      <c r="C120" s="4" t="inlineStr">
        <is>
          <t>Vendido</t>
        </is>
      </c>
      <c r="D120" s="4" t="inlineStr">
        <is>
          <t>32</t>
        </is>
      </c>
      <c r="E120" s="5" t="inlineStr">
        <is>
          <t>4.000,00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=HYPERLINK("https://www.leilaoonline.com.br/lote/detalhe/111689", "440")</f>
      </c>
      <c r="B121" s="4" t="s">
        <f>=HYPERLINK("https://www.leilaoonline.com.br/lote/detalhe/111689", "SLS-MRO-055-2021 - 10 ITENS - ACOPL FLEX E OUTROS - VEJA DESCRITIVO DE ITENS - LOC. SÃO LUIS/ MA")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=HYPERLINK("https://www.leilaoonline.com.br/lote/detalhe/111691", "441")</f>
      </c>
      <c r="B122" s="4" t="s">
        <f>=HYPERLINK("https://www.leilaoonline.com.br/lote/detalhe/111691", "GOV-130-2021 - 1 MÁQUINA DE SOLDA MARCA LYNUX MODELO MMA IGBT 130A - LOC. GOVERNADOR VALADARES/ MG")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600,00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2026-04-30T23:48:17.00Z</dcterms:created>
  <dc:creator>Tellks Tecnologia</dc:creator>
  <cp:revision>0</cp:revision>
</cp:coreProperties>
</file>