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Compressores • Tornos • Prensas • Máquinas • Moinhos • Balancim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10/02/2022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=HYPERLINK("https://www.leilaoonline.com.br/lote/detalhe/115163", "001")</f>
      </c>
      <c r="B11" s="4" t="s">
        <f>=HYPERLINK("https://www.leilaoonline.com.br/lote/detalhe/115163", "MOTOR WEG 250HP 1700RPM 220/380/440V")</f>
      </c>
      <c r="C11" s="4" t="inlineStr">
        <is>
          <t>Vendido</t>
        </is>
      </c>
      <c r="D11" s="4" t="inlineStr">
        <is>
          <t>36</t>
        </is>
      </c>
      <c r="E11" s="5" t="inlineStr">
        <is>
          <t>26.500,00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=HYPERLINK("https://www.leilaoonline.com.br/lote/detalhe/115164", "002")</f>
      </c>
      <c r="B12" s="4" t="s">
        <f>=HYPERLINK("https://www.leilaoonline.com.br/lote/detalhe/115164", "MOTOR WEG 100HP 1700RPM 440V - SEM USO")</f>
      </c>
      <c r="C12" s="4" t="inlineStr">
        <is>
          <t>Vendido</t>
        </is>
      </c>
      <c r="D12" s="4" t="inlineStr">
        <is>
          <t>37</t>
        </is>
      </c>
      <c r="E12" s="5" t="inlineStr">
        <is>
          <t>14.250,00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=HYPERLINK("https://www.leilaoonline.com.br/lote/detalhe/115165", "003")</f>
      </c>
      <c r="B13" s="4" t="s">
        <f>=HYPERLINK("https://www.leilaoonline.com.br/lote/detalhe/115165", "MOTOR VOGES 75HP 1700RPM 440V - SEM USO")</f>
      </c>
      <c r="C13" s="4" t="inlineStr">
        <is>
          <t>Não vendido</t>
        </is>
      </c>
      <c r="D13" s="4" t="inlineStr">
        <is>
          <t>13</t>
        </is>
      </c>
      <c r="E13" s="5" t="inlineStr">
        <is>
          <t>4.250,00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=HYPERLINK("https://www.leilaoonline.com.br/lote/detalhe/115158", "009")</f>
      </c>
      <c r="B14" s="4" t="s">
        <f>=HYPERLINK("https://www.leilaoonline.com.br/lote/detalhe/115158", "MOTOR EBERLE 50HP 3500RPM 220V/380V/440V")</f>
      </c>
      <c r="C14" s="4" t="inlineStr">
        <is>
          <t>Não vendido</t>
        </is>
      </c>
      <c r="D14" s="4" t="inlineStr">
        <is>
          <t>19</t>
        </is>
      </c>
      <c r="E14" s="5" t="inlineStr">
        <is>
          <t>3.700,00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=HYPERLINK("https://www.leilaoonline.com.br/lote/detalhe/115159", "012")</f>
      </c>
      <c r="B15" s="4" t="s">
        <f>=HYPERLINK("https://www.leilaoonline.com.br/lote/detalhe/115159", "MOTOR WEG 12,5HP 3500RPM")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800,00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=HYPERLINK("https://www.leilaoonline.com.br/lote/detalhe/115160", "013")</f>
      </c>
      <c r="B16" s="4" t="s">
        <f>=HYPERLINK("https://www.leilaoonline.com.br/lote/detalhe/115160", "MOTOR WEG 10HP 1700RPM 220V/380V/440V")</f>
      </c>
      <c r="C16" s="4" t="inlineStr">
        <is>
          <t>Vendido</t>
        </is>
      </c>
      <c r="D16" s="4" t="inlineStr">
        <is>
          <t>8</t>
        </is>
      </c>
      <c r="E16" s="5" t="inlineStr">
        <is>
          <t>1.550,00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=HYPERLINK("https://www.leilaoonline.com.br/lote/detalhe/115153", "023")</f>
      </c>
      <c r="B17" s="4" t="s">
        <f>=HYPERLINK("https://www.leilaoonline.com.br/lote/detalhe/115153", "MOTOR WEG 20HP 2 POLOS 220V/380V")</f>
      </c>
      <c r="C17" s="4" t="inlineStr">
        <is>
          <t>Não vendido</t>
        </is>
      </c>
      <c r="D17" s="4" t="inlineStr">
        <is>
          <t>8</t>
        </is>
      </c>
      <c r="E17" s="5" t="inlineStr">
        <is>
          <t>1.700,00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=HYPERLINK("https://www.leilaoonline.com.br/lote/detalhe/115156", "024")</f>
      </c>
      <c r="B18" s="4" t="s">
        <f>=HYPERLINK("https://www.leilaoonline.com.br/lote/detalhe/115156", "TORNO JOINVILLE TM-175")</f>
      </c>
      <c r="C18" s="4" t="inlineStr">
        <is>
          <t>Vendido</t>
        </is>
      </c>
      <c r="D18" s="4" t="inlineStr">
        <is>
          <t>30</t>
        </is>
      </c>
      <c r="E18" s="5" t="inlineStr">
        <is>
          <t>9.750,00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=HYPERLINK("https://www.leilaoonline.com.br/lote/detalhe/115157", "026")</f>
      </c>
      <c r="B19" s="4" t="s">
        <f>=HYPERLINK("https://www.leilaoonline.com.br/lote/detalhe/115157", "CALDEIRA AALBORG 2330 KG/H")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=HYPERLINK("https://www.leilaoonline.com.br/lote/detalhe/115154", "030")</f>
      </c>
      <c r="B20" s="4" t="s">
        <f>=HYPERLINK("https://www.leilaoonline.com.br/lote/detalhe/115154", "LOTE COM APROXIMADAMENTE 1800KG DE PISO PARA MEZANINO (PREÇO POR KG)")</f>
      </c>
      <c r="C20" s="4" t="inlineStr">
        <is>
          <t>Não vendido</t>
        </is>
      </c>
      <c r="D20" s="4" t="inlineStr">
        <is>
          <t>9</t>
        </is>
      </c>
      <c r="E20" s="5" t="inlineStr">
        <is>
          <t>5,00</t>
        </is>
      </c>
      <c r="F20" s="4" t="inlineStr">
        <is>
          <t>0.50</t>
        </is>
      </c>
    </row>
    <row collapsed="false" customFormat="false" customHeight="false" hidden="false" ht="12.1" outlineLevel="0" r="21">
      <c r="A21" s="5" t="s">
        <f>=HYPERLINK("https://www.leilaoonline.com.br/lote/detalhe/115155", "042")</f>
      </c>
      <c r="B21" s="4" t="s">
        <f>=HYPERLINK("https://www.leilaoonline.com.br/lote/detalhe/115155", "RETIFICADOR DE SOLDA MIG-MAG; MARCA BAMBOZZI; 220 VOLTS "MONOFÁSICO"")</f>
      </c>
      <c r="C21" s="4" t="inlineStr">
        <is>
          <t>Não vendido</t>
        </is>
      </c>
      <c r="D21" s="4" t="inlineStr">
        <is>
          <t>6</t>
        </is>
      </c>
      <c r="E21" s="5" t="inlineStr">
        <is>
          <t>1.950,00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=HYPERLINK("https://www.leilaoonline.com.br/lote/detalhe/115161", "045")</f>
      </c>
      <c r="B22" s="4" t="s">
        <f>=HYPERLINK("https://www.leilaoonline.com.br/lote/detalhe/115161", " EQUIPAMENTO DESBOBINADOR PNEUMÁTICO C/ REGISTRO DE PRESSÃO")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2.000,00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=HYPERLINK("https://www.leilaoonline.com.br/lote/detalhe/115162", "046")</f>
      </c>
      <c r="B23" s="4" t="s">
        <f>=HYPERLINK("https://www.leilaoonline.com.br/lote/detalhe/115162", " EQUIPAMENTO BOBINADOR/DESBOBINADOR/PUXADOR")</f>
      </c>
      <c r="C23" s="4" t="inlineStr">
        <is>
          <t>Vendido</t>
        </is>
      </c>
      <c r="D23" s="4" t="inlineStr">
        <is>
          <t>1</t>
        </is>
      </c>
      <c r="E23" s="5" t="inlineStr">
        <is>
          <t>2.500,00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=HYPERLINK("https://www.leilaoonline.com.br/lote/detalhe/116159", "050")</f>
      </c>
      <c r="B24" s="4" t="s">
        <f>=HYPERLINK("https://www.leilaoonline.com.br/lote/detalhe/116159", "ARMÁRIO PARA FERRAMENTAS (PESO: APROX. 200KG/PRIMEIRA FOTO CORRESPONDE AO LOTE, OUTRAS FOTOS SÃO ILUSTRATIVAS, DE UM MODELO IDÊNTICO)")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500,00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=HYPERLINK("https://www.leilaoonline.com.br/lote/detalhe/116160", "051")</f>
      </c>
      <c r="B25" s="4" t="s">
        <f>=HYPERLINK("https://www.leilaoonline.com.br/lote/detalhe/116160", "ARMÁRIO PARA FERRAMENTAS (PESO: APROX. 200KG/PRIMEIRA FOTO CORRESPONDE AO LOTE, OUTRAS FOTOS SÃO ILUSTRATIVAS, DE UM MODELO IDÊNTICO)")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350,00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=HYPERLINK("https://www.leilaoonline.com.br/lote/detalhe/116161", "052")</f>
      </c>
      <c r="B26" s="4" t="s">
        <f>=HYPERLINK("https://www.leilaoonline.com.br/lote/detalhe/116161", "ARMÁRIO PARA FERRAMENTAS (PESO: APROX. 200KG/PRIMEIRA FOTO CORRESPONDE AO LOTE, OUTRAS FOTOS SÃO ILUSTRATIVAS, DE UM MODELO IDÊNTICO)")</f>
      </c>
      <c r="C26" s="4" t="inlineStr">
        <is>
          <t>Não vendido</t>
        </is>
      </c>
      <c r="D26" s="4" t="inlineStr">
        <is>
          <t>3</t>
        </is>
      </c>
      <c r="E26" s="5" t="inlineStr">
        <is>
          <t>500,00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=HYPERLINK("https://www.leilaoonline.com.br/lote/detalhe/116162", "053")</f>
      </c>
      <c r="B27" s="4" t="s">
        <f>=HYPERLINK("https://www.leilaoonline.com.br/lote/detalhe/116162", "ARMÁRIO PARA FERRAMENTAS (PESO: APROX. 200KG/PRIMEIRA FOTO CORRESPONDE AO LOTE, OUTRAS FOTOS SÃO ILUSTRATIVAS, DE UM MODELO IDÊNTICO)")</f>
      </c>
      <c r="C27" s="4" t="inlineStr">
        <is>
          <t>Não vendido</t>
        </is>
      </c>
      <c r="D27" s="4" t="inlineStr">
        <is>
          <t>4</t>
        </is>
      </c>
      <c r="E27" s="5" t="inlineStr">
        <is>
          <t>650,00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=HYPERLINK("https://www.leilaoonline.com.br/lote/detalhe/116163", "054")</f>
      </c>
      <c r="B28" s="4" t="s">
        <f>=HYPERLINK("https://www.leilaoonline.com.br/lote/detalhe/116163", "ARMÁRIO PARA FERRAMENTAS (PESO: APROX. 200KG/PRIMEIRA FOTO CORRESPONDE AO LOTE, OUTRAS FOTOS SÃO ILUSTRATIVAS, DE UM MODELO IDÊNTICO)")</f>
      </c>
      <c r="C28" s="4" t="inlineStr">
        <is>
          <t>Vendido</t>
        </is>
      </c>
      <c r="D28" s="4" t="inlineStr">
        <is>
          <t>6</t>
        </is>
      </c>
      <c r="E28" s="5" t="inlineStr">
        <is>
          <t>950,00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=HYPERLINK("https://www.leilaoonline.com.br/lote/detalhe/116164", "055")</f>
      </c>
      <c r="B29" s="4" t="s">
        <f>=HYPERLINK("https://www.leilaoonline.com.br/lote/detalhe/116164", "LOTE COM 5 BOMBAS DE VÁCUO")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1.000,00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=HYPERLINK("https://www.leilaoonline.com.br/lote/detalhe/116165", "056")</f>
      </c>
      <c r="B30" s="4" t="s">
        <f>=HYPERLINK("https://www.leilaoonline.com.br/lote/detalhe/116165", "LOTE COM 5 BOMBAS DE VÁCUO")</f>
      </c>
      <c r="C30" s="4" t="inlineStr">
        <is>
          <t>Vendido</t>
        </is>
      </c>
      <c r="D30" s="4" t="inlineStr">
        <is>
          <t>1</t>
        </is>
      </c>
      <c r="E30" s="5" t="inlineStr">
        <is>
          <t>1.000,00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=HYPERLINK("https://www.leilaoonline.com.br/lote/detalhe/116166", "057")</f>
      </c>
      <c r="B31" s="4" t="s">
        <f>=HYPERLINK("https://www.leilaoonline.com.br/lote/detalhe/116166", "LOTE COM 5 BOMBAS DE VÁCUO")</f>
      </c>
      <c r="C31" s="4" t="inlineStr">
        <is>
          <t>Não vendido</t>
        </is>
      </c>
      <c r="D31" s="4" t="inlineStr">
        <is>
          <t>3</t>
        </is>
      </c>
      <c r="E31" s="5" t="inlineStr">
        <is>
          <t>1.300,00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=HYPERLINK("https://www.leilaoonline.com.br/lote/detalhe/116167", "058")</f>
      </c>
      <c r="B32" s="4" t="s">
        <f>=HYPERLINK("https://www.leilaoonline.com.br/lote/detalhe/116167", "SISTEMA DE TESTE DE INJEÇÃO DE VAPOR")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=HYPERLINK("https://www.leilaoonline.com.br/lote/detalhe/116168", "059")</f>
      </c>
      <c r="B33" s="4" t="s">
        <f>=HYPERLINK("https://www.leilaoonline.com.br/lote/detalhe/116168", "COMPRESSOR PARAFUSO ATLAS COPCO GA 37FF 50 HP")</f>
      </c>
      <c r="C33" s="4" t="inlineStr">
        <is>
          <t>Não vendido</t>
        </is>
      </c>
      <c r="D33" s="4" t="inlineStr">
        <is>
          <t>33</t>
        </is>
      </c>
      <c r="E33" s="5" t="inlineStr">
        <is>
          <t>17.000,00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=HYPERLINK("https://www.leilaoonline.com.br/lote/detalhe/116169", "060")</f>
      </c>
      <c r="B34" s="4" t="s">
        <f>=HYPERLINK("https://www.leilaoonline.com.br/lote/detalhe/116169", "TARUGO DE BRONZE; 189KG (PREÇO POR KG)")</f>
      </c>
      <c r="C34" s="4" t="inlineStr">
        <is>
          <t>Não vendido</t>
        </is>
      </c>
      <c r="D34" s="4" t="inlineStr">
        <is>
          <t>12</t>
        </is>
      </c>
      <c r="E34" s="5" t="inlineStr">
        <is>
          <t>65,00</t>
        </is>
      </c>
      <c r="F34" s="4" t="inlineStr">
        <is>
          <t>5.00</t>
        </is>
      </c>
    </row>
    <row collapsed="false" customFormat="false" customHeight="false" hidden="false" ht="12.1" outlineLevel="0" r="35">
      <c r="A35" s="5" t="s">
        <f>=HYPERLINK("https://www.leilaoonline.com.br/lote/detalhe/116170", "061")</f>
      </c>
      <c r="B35" s="4" t="s">
        <f>=HYPERLINK("https://www.leilaoonline.com.br/lote/detalhe/116170", "LOTE COM 1 BOMBA DE VÁCUO")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350,00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=HYPERLINK("https://www.leilaoonline.com.br/lote/detalhe/116171", "062")</f>
      </c>
      <c r="B36" s="4" t="s">
        <f>=HYPERLINK("https://www.leilaoonline.com.br/lote/detalhe/116171", "GUINDAUTO MUNCK ATLAS-KRAN AK 4006")</f>
      </c>
      <c r="C36" s="4" t="inlineStr">
        <is>
          <t>Não vendido</t>
        </is>
      </c>
      <c r="D36" s="4" t="inlineStr">
        <is>
          <t>26</t>
        </is>
      </c>
      <c r="E36" s="5" t="inlineStr">
        <is>
          <t>13.500,00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=HYPERLINK("https://www.leilaoonline.com.br/lote/detalhe/116199", "063")</f>
      </c>
      <c r="B37" s="4" t="s">
        <f>=HYPERLINK("https://www.leilaoonline.com.br/lote/detalhe/116199", "EMPILHADEIRA ELÉTRICA CARGO")</f>
      </c>
      <c r="C37" s="4" t="inlineStr">
        <is>
          <t>Não vendido</t>
        </is>
      </c>
      <c r="D37" s="4" t="inlineStr">
        <is>
          <t>44</t>
        </is>
      </c>
      <c r="E37" s="5" t="inlineStr">
        <is>
          <t>25.500,00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=HYPERLINK("https://www.leilaoonline.com.br/lote/detalhe/115166", "108")</f>
      </c>
      <c r="B38" s="4" t="s">
        <f>=HYPERLINK("https://www.leilaoonline.com.br/lote/detalhe/115166", "PISTA DE PATINAÇÃO SINTÉTICA COM PISO EM RESINA E ESTRUTURA DE FERRO APX. 200M²; ACOMPANHA PATINS -  DESMONTADA")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=HYPERLINK("https://www.leilaoonline.com.br/lote/detalhe/115167", "121")</f>
      </c>
      <c r="B39" s="4" t="s">
        <f>=HYPERLINK("https://www.leilaoonline.com.br/lote/detalhe/115167", "MÁQUINA PARA DESCASCAR FIOS FEROLLA")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=HYPERLINK("https://www.leilaoonline.com.br/lote/detalhe/115168", "130")</f>
      </c>
      <c r="B40" s="4" t="s">
        <f>=HYPERLINK("https://www.leilaoonline.com.br/lote/detalhe/115168", "PLATAFORMA ELEVATÓRIA PARA CAMINHÃO BÁU")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1.150,00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=HYPERLINK("https://www.leilaoonline.com.br/lote/detalhe/115169", "147")</f>
      </c>
      <c r="B41" s="4" t="s">
        <f>=HYPERLINK("https://www.leilaoonline.com.br/lote/detalhe/115169", "CARREGADOR DE BATERIA DE EMPILHADEIRA 80V/50A")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=HYPERLINK("https://www.leilaoonline.com.br/lote/detalhe/115170", "154")</f>
      </c>
      <c r="B42" s="4" t="s">
        <f>=HYPERLINK("https://www.leilaoonline.com.br/lote/detalhe/115170", "FORNO MUFLA")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=HYPERLINK("https://www.leilaoonline.com.br/lote/detalhe/115171", "162")</f>
      </c>
      <c r="B43" s="4" t="s">
        <f>=HYPERLINK("https://www.leilaoonline.com.br/lote/detalhe/115171", "TUNEL DE ENCOLHIMENTO WELDOTRON")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=HYPERLINK("https://www.leilaoonline.com.br/lote/detalhe/115174", "201")</f>
      </c>
      <c r="B44" s="4" t="s">
        <f>=HYPERLINK("https://www.leilaoonline.com.br/lote/detalhe/115174", "PRATELEIRAS DE AÇO (CONJUNTO COM 8 BANDEJAS DE 30X90CM E ALTURA DE 180 A 220CM DESMONTADOS); APROX. 700KG (PREÇO POR KG)")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5,10</t>
        </is>
      </c>
      <c r="F44" s="4" t="inlineStr">
        <is>
          <t>0.10</t>
        </is>
      </c>
    </row>
    <row collapsed="false" customFormat="false" customHeight="false" hidden="false" ht="12.1" outlineLevel="0" r="45">
      <c r="A45" s="5" t="s">
        <f>=HYPERLINK("https://www.leilaoonline.com.br/lote/detalhe/115172", "224")</f>
      </c>
      <c r="B45" s="4" t="s">
        <f>=HYPERLINK("https://www.leilaoonline.com.br/lote/detalhe/115172", "LOTE DE PORTA MOLDES E MOLDES PARA ESTAMPARIA PRENSA EXCÊNTRICA PREÇO POR KG")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4,00</t>
        </is>
      </c>
      <c r="F45" s="4" t="inlineStr">
        <is>
          <t>2.50</t>
        </is>
      </c>
    </row>
    <row collapsed="false" customFormat="false" customHeight="false" hidden="false" ht="12.1" outlineLevel="0" r="46">
      <c r="A46" s="5" t="s">
        <f>=HYPERLINK("https://www.leilaoonline.com.br/lote/detalhe/115173", "230")</f>
      </c>
      <c r="B46" s="4" t="s">
        <f>=HYPERLINK("https://www.leilaoonline.com.br/lote/detalhe/115173", "2 MESAS PARA REFEITÓRIO COM 4 LUGARES")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=HYPERLINK("https://www.leilaoonline.com.br/lote/detalhe/115176", "247")</f>
      </c>
      <c r="B47" s="4" t="s">
        <f>=HYPERLINK("https://www.leilaoonline.com.br/lote/detalhe/115176", "DISJUNTOR PVO MÉDIA TENSÃO")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=HYPERLINK("https://www.leilaoonline.com.br/lote/detalhe/115175", "248")</f>
      </c>
      <c r="B48" s="4" t="s">
        <f>=HYPERLINK("https://www.leilaoonline.com.br/lote/detalhe/115175", "LOTE COM 2 MESAS DE ESCRITÓRIO")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150,00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=HYPERLINK("https://www.leilaoonline.com.br/lote/detalhe/115177", "301")</f>
      </c>
      <c r="B49" s="4" t="s">
        <f>=HYPERLINK("https://www.leilaoonline.com.br/lote/detalhe/115177", "BOMBA DE VÁCUO TIPO ROOTS 15CV")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1.150,00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=HYPERLINK("https://www.leilaoonline.com.br/lote/detalhe/115178", "313")</f>
      </c>
      <c r="B50" s="4" t="s">
        <f>=HYPERLINK("https://www.leilaoonline.com.br/lote/detalhe/115178", "MÁQUINA PARA PINTURA DE FAIXA VIARIA")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=HYPERLINK("https://www.leilaoonline.com.br/lote/detalhe/115179", "314")</f>
      </c>
      <c r="B51" s="4" t="s">
        <f>=HYPERLINK("https://www.leilaoonline.com.br/lote/detalhe/115179", "MÁQUINA PARA PINTURA DE FAIXA VIARIA")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=HYPERLINK("https://www.leilaoonline.com.br/lote/detalhe/115180", "354")</f>
      </c>
      <c r="B52" s="4" t="s">
        <f>=HYPERLINK("https://www.leilaoonline.com.br/lote/detalhe/115180", "CARRINHO ABERTO PARA FERRAMENTAS (1 UNIDADE)")</f>
      </c>
      <c r="C52" s="4" t="inlineStr">
        <is>
          <t>Não vendido</t>
        </is>
      </c>
      <c r="D52" s="4" t="inlineStr">
        <is>
          <t>4</t>
        </is>
      </c>
      <c r="E52" s="5" t="inlineStr">
        <is>
          <t>300,00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=HYPERLINK("https://www.leilaoonline.com.br/lote/detalhe/115181", "355")</f>
      </c>
      <c r="B53" s="4" t="s">
        <f>=HYPERLINK("https://www.leilaoonline.com.br/lote/detalhe/115181", "CARRINHO ABERTO PARA FERRAMENTAS (1 UNIDADE)")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200,00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=HYPERLINK("https://www.leilaoonline.com.br/lote/detalhe/115182", "356")</f>
      </c>
      <c r="B54" s="4" t="s">
        <f>=HYPERLINK("https://www.leilaoonline.com.br/lote/detalhe/115182", "CARRINHO ABERTO PARA FERRAMENTAS (1 UNIDADE)")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200,00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=HYPERLINK("https://www.leilaoonline.com.br/lote/detalhe/115183", "357")</f>
      </c>
      <c r="B55" s="4" t="s">
        <f>=HYPERLINK("https://www.leilaoonline.com.br/lote/detalhe/115183", "CARRINHO ABERTO PARA FERRAMENTAS (1 UNIDADE)")</f>
      </c>
      <c r="C55" s="4" t="inlineStr">
        <is>
          <t>Não vendido</t>
        </is>
      </c>
      <c r="D55" s="4" t="inlineStr">
        <is>
          <t>2</t>
        </is>
      </c>
      <c r="E55" s="5" t="inlineStr">
        <is>
          <t>250,00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=HYPERLINK("https://www.leilaoonline.com.br/lote/detalhe/115184", "367")</f>
      </c>
      <c r="B56" s="4" t="s">
        <f>=HYPERLINK("https://www.leilaoonline.com.br/lote/detalhe/115184", "SELADORA ENCOLHEDORA RAL-TEC")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=HYPERLINK("https://www.leilaoonline.com.br/lote/detalhe/115185", "372")</f>
      </c>
      <c r="B57" s="4" t="s">
        <f>=HYPERLINK("https://www.leilaoonline.com.br/lote/detalhe/115185", "CARRINHO ABERTO PORTA FERRAMENTAS")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=HYPERLINK("https://www.leilaoonline.com.br/lote/detalhe/115186", "422")</f>
      </c>
      <c r="B58" s="4" t="s">
        <f>=HYPERLINK("https://www.leilaoonline.com.br/lote/detalhe/115186", "MÁQUINA DE ROLOS COM MOTORREDUTOR")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=HYPERLINK("https://www.leilaoonline.com.br/lote/detalhe/115187", "428")</f>
      </c>
      <c r="B59" s="4" t="s">
        <f>=HYPERLINK("https://www.leilaoonline.com.br/lote/detalhe/115187", "RACK GABINE PARA SERVIDOR C/PORTA DE VIDRO 185CM ALT. X 55CM LARG.. X 75CM COMP.")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=HYPERLINK("https://www.leilaoonline.com.br/lote/detalhe/115188", "429")</f>
      </c>
      <c r="B60" s="4" t="s">
        <f>=HYPERLINK("https://www.leilaoonline.com.br/lote/detalhe/115188", "RACK GABINE PARA SERVIDOR C/PORTA DE VIDRO 210CM ALT. X 55CM LARG.. X 75CM COMP.")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=HYPERLINK("https://www.leilaoonline.com.br/lote/detalhe/115189", "432")</f>
      </c>
      <c r="B61" s="4" t="s">
        <f>=HYPERLINK("https://www.leilaoonline.com.br/lote/detalhe/115189", "MISTURADOR EM AÇO INÓX MOTOR 40CV")</f>
      </c>
      <c r="C61" s="4" t="inlineStr">
        <is>
          <t>Não vendido</t>
        </is>
      </c>
      <c r="D61" s="4" t="inlineStr">
        <is>
          <t>2</t>
        </is>
      </c>
      <c r="E61" s="5" t="inlineStr">
        <is>
          <t>1.100,00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=HYPERLINK("https://www.leilaoonline.com.br/lote/detalhe/115190", "433")</f>
      </c>
      <c r="B62" s="4" t="s">
        <f>=HYPERLINK("https://www.leilaoonline.com.br/lote/detalhe/115190", "TORNO REVOLVER")</f>
      </c>
      <c r="C62" s="4" t="inlineStr">
        <is>
          <t>Vendido</t>
        </is>
      </c>
      <c r="D62" s="4" t="inlineStr">
        <is>
          <t>9</t>
        </is>
      </c>
      <c r="E62" s="5" t="inlineStr">
        <is>
          <t>1.800,00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=HYPERLINK("https://www.leilaoonline.com.br/lote/detalhe/115191", "434")</f>
      </c>
      <c r="B63" s="4" t="s">
        <f>=HYPERLINK("https://www.leilaoonline.com.br/lote/detalhe/115191", "TORNO REVOLVER")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=HYPERLINK("https://www.leilaoonline.com.br/lote/detalhe/115192", "439")</f>
      </c>
      <c r="B64" s="4" t="s">
        <f>=HYPERLINK("https://www.leilaoonline.com.br/lote/detalhe/115192", "BATEDOR PLANETARIA DE INÓX USIRAM")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=HYPERLINK("https://www.leilaoonline.com.br/lote/detalhe/115193", "441")</f>
      </c>
      <c r="B65" s="4" t="s">
        <f>=HYPERLINK("https://www.leilaoonline.com.br/lote/detalhe/115193", "ENGRENAGEM PRENSA EXCÊNTRICA 160 180 TON.")</f>
      </c>
      <c r="C65" s="4" t="inlineStr">
        <is>
          <t>Não vendido</t>
        </is>
      </c>
      <c r="D65" s="4" t="inlineStr">
        <is>
          <t>2</t>
        </is>
      </c>
      <c r="E65" s="5" t="inlineStr">
        <is>
          <t>600,00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=HYPERLINK("https://www.leilaoonline.com.br/lote/detalhe/115194", "443")</f>
      </c>
      <c r="B66" s="4" t="s">
        <f>=HYPERLINK("https://www.leilaoonline.com.br/lote/detalhe/115194", "MOINHO DE ROLOS GRÃOS CERÂMICA TIJOLO")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=HYPERLINK("https://www.leilaoonline.com.br/lote/detalhe/115195", "445")</f>
      </c>
      <c r="B67" s="4" t="s">
        <f>=HYPERLINK("https://www.leilaoonline.com.br/lote/detalhe/115195", "COMPRESSOR REFRIGERAÇÃO CHILLER SABROE CMO 16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=HYPERLINK("https://www.leilaoonline.com.br/lote/detalhe/115196", "451")</f>
      </c>
      <c r="B68" s="4" t="s">
        <f>=HYPERLINK("https://www.leilaoonline.com.br/lote/detalhe/115196", "MULTIFUNCIONAL TORNO FURADEIRA MADEIRA MONOFÁSICO")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=HYPERLINK("https://www.leilaoonline.com.br/lote/detalhe/115197", "455")</f>
      </c>
      <c r="B69" s="4" t="s">
        <f>=HYPERLINK("https://www.leilaoonline.com.br/lote/detalhe/115197", "LAVA LOUÇA INDUSTRIAL ECOLAB ES2000")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=HYPERLINK("https://www.leilaoonline.com.br/lote/detalhe/115198", "456")</f>
      </c>
      <c r="B70" s="4" t="s">
        <f>=HYPERLINK("https://www.leilaoonline.com.br/lote/detalhe/115198", "SECADOR DE AR COMPRESSOR PARAFUSO DOMINICK-HUNTER DPR 470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=HYPERLINK("https://www.leilaoonline.com.br/lote/detalhe/115199", "458")</f>
      </c>
      <c r="B71" s="4" t="s">
        <f>=HYPERLINK("https://www.leilaoonline.com.br/lote/detalhe/115199", "PENEIRA VIBRATÓRIA EM AÇO INÓX")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1.000,00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=HYPERLINK("https://www.leilaoonline.com.br/lote/detalhe/115200", "460")</f>
      </c>
      <c r="B72" s="4" t="s">
        <f>=HYPERLINK("https://www.leilaoonline.com.br/lote/detalhe/115200", "REATOR BATELADA BATEDOR AÇO CARBONO 250 LITROS")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=HYPERLINK("https://www.leilaoonline.com.br/lote/detalhe/115201", "466")</f>
      </c>
      <c r="B73" s="4" t="s">
        <f>=HYPERLINK("https://www.leilaoonline.com.br/lote/detalhe/115201", "CARREGADOR BATERIA EMPILHADEIRA ELÉTRICA 24V/90A ")</f>
      </c>
      <c r="C73" s="4" t="inlineStr">
        <is>
          <t>Não vendido</t>
        </is>
      </c>
      <c r="D73" s="4" t="inlineStr">
        <is>
          <t>3</t>
        </is>
      </c>
      <c r="E73" s="5" t="inlineStr">
        <is>
          <t>700,00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=HYPERLINK("https://www.leilaoonline.com.br/lote/detalhe/115202", "469")</f>
      </c>
      <c r="B74" s="4" t="s">
        <f>=HYPERLINK("https://www.leilaoonline.com.br/lote/detalhe/115202", "VARREDEIRA DE PISO DIRIGÍVEL TENNANT GÁS GLP")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=HYPERLINK("https://www.leilaoonline.com.br/lote/detalhe/115203", "472")</f>
      </c>
      <c r="B75" s="4" t="s">
        <f>=HYPERLINK("https://www.leilaoonline.com.br/lote/detalhe/115203", "BOBINADEIRA PARA TRANSFORMADORES TONANNI 500X300MM")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=HYPERLINK("https://www.leilaoonline.com.br/lote/detalhe/115204", "484")</f>
      </c>
      <c r="B76" s="4" t="s">
        <f>=HYPERLINK("https://www.leilaoonline.com.br/lote/detalhe/115204", "JATO DE GRANALHA MARCA BLASTIBRÁS")</f>
      </c>
      <c r="C76" s="4" t="inlineStr">
        <is>
          <t>Vendido</t>
        </is>
      </c>
      <c r="D76" s="4" t="inlineStr">
        <is>
          <t>67</t>
        </is>
      </c>
      <c r="E76" s="5" t="inlineStr">
        <is>
          <t>15.200,00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=HYPERLINK("https://www.leilaoonline.com.br/lote/detalhe/115205", "490")</f>
      </c>
      <c r="B77" s="4" t="s">
        <f>=HYPERLINK("https://www.leilaoonline.com.br/lote/detalhe/115205", "PRENSA DE FRICÇÃO FORJARIA WELKO ARIETE 2000 220 TON")</f>
      </c>
      <c r="C77" s="4" t="inlineStr">
        <is>
          <t>Não vendido</t>
        </is>
      </c>
      <c r="D77" s="4" t="inlineStr">
        <is>
          <t>3</t>
        </is>
      </c>
      <c r="E77" s="5" t="inlineStr">
        <is>
          <t>1.300,00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=HYPERLINK("https://www.leilaoonline.com.br/lote/detalhe/115206", "500")</f>
      </c>
      <c r="B78" s="4" t="s">
        <f>=HYPERLINK("https://www.leilaoonline.com.br/lote/detalhe/115206", "PRENSA SACA PINO 15 TONELADAS")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1.000,00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=HYPERLINK("https://www.leilaoonline.com.br/lote/detalhe/115207", "507")</f>
      </c>
      <c r="B79" s="4" t="s">
        <f>=HYPERLINK("https://www.leilaoonline.com.br/lote/detalhe/115207", "COMPRESSOR DENTAL AIR ZAP MOD. DA 1100")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=HYPERLINK("https://www.leilaoonline.com.br/lote/detalhe/115208", "524")</f>
      </c>
      <c r="B80" s="4" t="s">
        <f>=HYPERLINK("https://www.leilaoonline.com.br/lote/detalhe/115208", "PRENSA EXCÊNTRICA 8 TONELADAS HARLO")</f>
      </c>
      <c r="C80" s="4" t="inlineStr">
        <is>
          <t>Não vendido</t>
        </is>
      </c>
      <c r="D80" s="4" t="inlineStr">
        <is>
          <t>3</t>
        </is>
      </c>
      <c r="E80" s="5" t="inlineStr">
        <is>
          <t>1.500,00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=HYPERLINK("https://www.leilaoonline.com.br/lote/detalhe/115209", "529")</f>
      </c>
      <c r="B81" s="4" t="s">
        <f>=HYPERLINK("https://www.leilaoonline.com.br/lote/detalhe/115209", "CARRINHO PARA MOVIMENTAÇÃO DE VEÍCULOS 600KG")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=HYPERLINK("https://www.leilaoonline.com.br/lote/detalhe/115210", "530")</f>
      </c>
      <c r="B82" s="4" t="s">
        <f>=HYPERLINK("https://www.leilaoonline.com.br/lote/detalhe/115210", "CARRINHO PARA MOVIMENTAÇÃO DE VEÍCULOS 600KG")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=HYPERLINK("https://www.leilaoonline.com.br/lote/detalhe/115211", "531")</f>
      </c>
      <c r="B83" s="4" t="s">
        <f>=HYPERLINK("https://www.leilaoonline.com.br/lote/detalhe/115211", "CARRINHO PARA MOVIMENTAÇÃO DE VEÍCULOS 600KG")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=HYPERLINK("https://www.leilaoonline.com.br/lote/detalhe/115212", "532")</f>
      </c>
      <c r="B84" s="4" t="s">
        <f>=HYPERLINK("https://www.leilaoonline.com.br/lote/detalhe/115212", "BALANCIM 10 TONELADAS")</f>
      </c>
      <c r="C84" s="4" t="inlineStr">
        <is>
          <t>Não vendido</t>
        </is>
      </c>
      <c r="D84" s="4" t="inlineStr">
        <is>
          <t>2</t>
        </is>
      </c>
      <c r="E84" s="5" t="inlineStr">
        <is>
          <t>1.100,00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=HYPERLINK("https://www.leilaoonline.com.br/lote/detalhe/115213", "536")</f>
      </c>
      <c r="B85" s="4" t="s">
        <f>=HYPERLINK("https://www.leilaoonline.com.br/lote/detalhe/115213", "CARRINHO PARA FERRAMENTAS MECÂNICO")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=HYPERLINK("https://www.leilaoonline.com.br/lote/detalhe/115214", "537")</f>
      </c>
      <c r="B86" s="4" t="s">
        <f>=HYPERLINK("https://www.leilaoonline.com.br/lote/detalhe/115214", "CARRINHO PARA FERRAMENTAS MECÂNICO")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=HYPERLINK("https://www.leilaoonline.com.br/lote/detalhe/115215", "538")</f>
      </c>
      <c r="B87" s="4" t="s">
        <f>=HYPERLINK("https://www.leilaoonline.com.br/lote/detalhe/115215", "CARRINHO PARA FERRAMENTAS MECÂNICO")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=HYPERLINK("https://www.leilaoonline.com.br/lote/detalhe/115216", "539")</f>
      </c>
      <c r="B88" s="4" t="s">
        <f>=HYPERLINK("https://www.leilaoonline.com.br/lote/detalhe/115216", "CARRINHO PARA FERRAMENTAS MECÂNICO")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500,00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=HYPERLINK("https://www.leilaoonline.com.br/lote/detalhe/115217", "540")</f>
      </c>
      <c r="B89" s="4" t="s">
        <f>=HYPERLINK("https://www.leilaoonline.com.br/lote/detalhe/115217", "CARRINHO PARA FERRAMENTAS MECÂNICO")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=HYPERLINK("https://www.leilaoonline.com.br/lote/detalhe/115218", "549")</f>
      </c>
      <c r="B90" s="4" t="s">
        <f>=HYPERLINK("https://www.leilaoonline.com.br/lote/detalhe/115218", "TANQUE DE POLIPROPILENO PARA GALVANOPLASTIA E ANODIZAÇÃO 150 LITROS")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500,00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=HYPERLINK("https://www.leilaoonline.com.br/lote/detalhe/115219", "550")</f>
      </c>
      <c r="B91" s="4" t="s">
        <f>=HYPERLINK("https://www.leilaoonline.com.br/lote/detalhe/115219", "AR CONDICIONADO 50.000 BTUS DESATIVADO - FUNCIONANDO")</f>
      </c>
      <c r="C91" s="4" t="inlineStr">
        <is>
          <t>Não vendido</t>
        </is>
      </c>
      <c r="D91" s="4" t="inlineStr">
        <is>
          <t>4</t>
        </is>
      </c>
      <c r="E91" s="5" t="inlineStr">
        <is>
          <t>950,00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=HYPERLINK("https://www.leilaoonline.com.br/lote/detalhe/115220", "558")</f>
      </c>
      <c r="B92" s="4" t="s">
        <f>=HYPERLINK("https://www.leilaoonline.com.br/lote/detalhe/115220", "DISJUNTOR PVO MÉDIA TENSÃO")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=HYPERLINK("https://www.leilaoonline.com.br/lote/detalhe/115221", "563")</f>
      </c>
      <c r="B93" s="4" t="s">
        <f>=HYPERLINK("https://www.leilaoonline.com.br/lote/detalhe/115221", "MÁQUINA DE SOLDA BAMBOZZI NM 2600 300A")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=HYPERLINK("https://www.leilaoonline.com.br/lote/detalhe/115222", "564")</f>
      </c>
      <c r="B94" s="4" t="s">
        <f>=HYPERLINK("https://www.leilaoonline.com.br/lote/detalhe/115222", "CARRINHO ABERTO PARA FERRAMENTAS")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500,00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=HYPERLINK("https://www.leilaoonline.com.br/lote/detalhe/115223", "565")</f>
      </c>
      <c r="B95" s="4" t="s">
        <f>=HYPERLINK("https://www.leilaoonline.com.br/lote/detalhe/115223", "CARRINHO ABERTO PARA FERRAMENTAS")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500,00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=HYPERLINK("https://www.leilaoonline.com.br/lote/detalhe/115224", "566")</f>
      </c>
      <c r="B96" s="4" t="s">
        <f>=HYPERLINK("https://www.leilaoonline.com.br/lote/detalhe/115224", "CARRINHO ABERTO PARA FERRAMENTAS")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500,00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=HYPERLINK("https://www.leilaoonline.com.br/lote/detalhe/115225", "567")</f>
      </c>
      <c r="B97" s="4" t="s">
        <f>=HYPERLINK("https://www.leilaoonline.com.br/lote/detalhe/115225", "CARRINHO ABERTO PARA FERRAMENTAS")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500,00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=HYPERLINK("https://www.leilaoonline.com.br/lote/detalhe/115226", "568")</f>
      </c>
      <c r="B98" s="4" t="s">
        <f>=HYPERLINK("https://www.leilaoonline.com.br/lote/detalhe/115226", "CARRINHO ABERTO PARA FERRAMENTAS")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=HYPERLINK("https://www.leilaoonline.com.br/lote/detalhe/115227", "2002")</f>
      </c>
      <c r="B99" s="4" t="s">
        <f>=HYPERLINK("https://www.leilaoonline.com.br/lote/detalhe/115227", "CABEÇOTE DE ESPALMADEIRA PVC FACA SOBRE CILINDRO - CÓD. 525 - CL2022")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875,00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=HYPERLINK("https://www.leilaoonline.com.br/lote/detalhe/115228", "2005")</f>
      </c>
      <c r="B100" s="4" t="s">
        <f>=HYPERLINK("https://www.leilaoonline.com.br/lote/detalhe/115228", "EXTRUSORA DE PLÁSTICO EGAN JOHN BROWN 90MM - CÓD. 726 - CL2022")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70.000,00</t>
        </is>
      </c>
      <c r="F100" s="4" t="inlineStr">
        <is>
          <t>2500.00</t>
        </is>
      </c>
    </row>
    <row collapsed="false" customFormat="false" customHeight="false" hidden="false" ht="12.1" outlineLevel="0" r="101">
      <c r="A101" s="5" t="s">
        <f>=HYPERLINK("https://www.leilaoonline.com.br/lote/detalhe/115229", "2006")</f>
      </c>
      <c r="B101" s="4" t="s">
        <f>=HYPERLINK("https://www.leilaoonline.com.br/lote/detalhe/115229", "EXTRUSORA DE PLÁSTICO EGAN JOHN BROWN 90MM - CÓD. 727 - CL2022")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70.000,00</t>
        </is>
      </c>
      <c r="F101" s="4" t="inlineStr">
        <is>
          <t>2500.00</t>
        </is>
      </c>
    </row>
    <row collapsed="false" customFormat="false" customHeight="false" hidden="false" ht="12.1" outlineLevel="0" r="102">
      <c r="A102" s="5" t="s">
        <f>=HYPERLINK("https://www.leilaoonline.com.br/lote/detalhe/115230", "2007")</f>
      </c>
      <c r="B102" s="4" t="s">
        <f>=HYPERLINK("https://www.leilaoonline.com.br/lote/detalhe/115230", "CABEÇOTE FLAT DIE LAMINADO 3000MM - CL2022")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17.500,00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=HYPERLINK("https://www.leilaoonline.com.br/lote/detalhe/115231", "2008")</f>
      </c>
      <c r="B103" s="4" t="s">
        <f>=HYPERLINK("https://www.leilaoonline.com.br/lote/detalhe/115231", "CALANDRA DE PLÁSTICO PARA LAMINADOS 3000MM - CL2022")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17.500,00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=HYPERLINK("https://www.leilaoonline.com.br/lote/detalhe/115232", "2010")</f>
      </c>
      <c r="B104" s="4" t="s">
        <f>=HYPERLINK("https://www.leilaoonline.com.br/lote/detalhe/115232", "MISTURADOR E PRÉ AQUECEDOR PARA EXTRUSORA PLÁSTICO - CÓD. 732 - CL2022")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2.125,00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=HYPERLINK("https://www.leilaoonline.com.br/lote/detalhe/115233", "2017")</f>
      </c>
      <c r="B105" s="4" t="s">
        <f>=HYPERLINK("https://www.leilaoonline.com.br/lote/detalhe/115233", "EXTRUSORA FLAT DIE 800MM CALANDRA E PUXADOR")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7.500,00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=HYPERLINK("https://www.leilaoonline.com.br/lote/detalhe/115234", "2019")</f>
      </c>
      <c r="B106" s="4" t="s">
        <f>=HYPERLINK("https://www.leilaoonline.com.br/lote/detalhe/115234", "REATOR BATEDOR AÇO INOX 1/2 CANA 1000 LITROS - Cód. 569 - CL2022")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4.375,00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=HYPERLINK("https://www.leilaoonline.com.br/lote/detalhe/115235", "2021")</f>
      </c>
      <c r="B107" s="4" t="s">
        <f>=HYPERLINK("https://www.leilaoonline.com.br/lote/detalhe/115235", "REATOR AÇO INOX 5000 LITROS MISTURADOR ENCAMISADO - CL2022")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10.500,00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=HYPERLINK("https://www.leilaoonline.com.br/lote/detalhe/115236", "3023")</f>
      </c>
      <c r="B108" s="4" t="s">
        <f>=HYPERLINK("https://www.leilaoonline.com.br/lote/detalhe/115236", " REATOR AÇO INOX 750 LITROS MISTURADOR ENCAMISADO - CÓD. 576")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4.500,00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=HYPERLINK("https://www.leilaoonline.com.br/lote/detalhe/115237", "3064")</f>
      </c>
      <c r="B109" s="4" t="s">
        <f>=HYPERLINK("https://www.leilaoonline.com.br/lote/detalhe/115237", " MÁQUINA EMENDAR TECIDO SINTETICO E COURINO DOHLE - CÓD. 686")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1.500,00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=HYPERLINK("https://www.leilaoonline.com.br/lote/detalhe/115238", "3088")</f>
      </c>
      <c r="B110" s="4" t="s">
        <f>=HYPERLINK("https://www.leilaoonline.com.br/lote/detalhe/115238", " GUILHOTINA GRÁFICA FUNTIMOD - CÓD. 99")</f>
      </c>
      <c r="C110" s="4" t="inlineStr">
        <is>
          <t>Não vendido</t>
        </is>
      </c>
      <c r="D110" s="4" t="inlineStr">
        <is>
          <t>1</t>
        </is>
      </c>
      <c r="E110" s="5" t="inlineStr">
        <is>
          <t>500,00</t>
        </is>
      </c>
      <c r="F110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2026-09-21T00:23:10.00Z</dcterms:created>
  <dc:creator>Tellks Tecnologia</dc:creator>
  <cp:revision>0</cp:revision>
</cp:coreProperties>
</file>