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S-10 18 Diesel • M.Benz 709 e 1620 • Palio WK 20 • March 19 • Sandero 15 • Onibus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09/02/2022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=HYPERLINK("https://www.leilaoonline.com.br/lote/detalhe/116128", "099")</f>
      </c>
      <c r="B11" s="4" t="s">
        <f>=HYPERLINK("https://www.leilaoonline.com.br/lote/detalhe/116128", "CHEVROLET S10 ADV FD2; 2019/2019; BRANCA - FUNCIONANDO - CP121")</f>
      </c>
      <c r="C11" s="4" t="inlineStr">
        <is>
          <t>Não vendido</t>
        </is>
      </c>
      <c r="D11" s="4" t="inlineStr">
        <is>
          <t>70</t>
        </is>
      </c>
      <c r="E11" s="5" t="inlineStr">
        <is>
          <t>75.500,00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=HYPERLINK("https://www.leilaoonline.com.br/lote/detalhe/115787", "100")</f>
      </c>
      <c r="B12" s="4" t="s">
        <f>=HYPERLINK("https://www.leilaoonline.com.br/lote/detalhe/115787", "CHEVROLET/S10 LS DS4; 4X4; 2017/2018; BRANCA; DIESEL - FUNCIONANDO - FROTA 640")</f>
      </c>
      <c r="C12" s="4" t="inlineStr">
        <is>
          <t>Venda condicional</t>
        </is>
      </c>
      <c r="D12" s="4" t="inlineStr">
        <is>
          <t>1</t>
        </is>
      </c>
      <c r="E12" s="5" t="inlineStr">
        <is>
          <t>117.000,00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=HYPERLINK("https://www.leilaoonline.com.br/lote/detalhe/115788", "101")</f>
      </c>
      <c r="B13" s="4" t="s">
        <f>=HYPERLINK("https://www.leilaoonline.com.br/lote/detalhe/115788", "CHEVROLET/S10 LS DS4; 4X4; 2017/2018; BRANCA; DIESEL - FUNCIONANDO - FROTA 686")</f>
      </c>
      <c r="C13" s="4" t="inlineStr">
        <is>
          <t>Venda condicional</t>
        </is>
      </c>
      <c r="D13" s="4" t="inlineStr">
        <is>
          <t>2</t>
        </is>
      </c>
      <c r="E13" s="5" t="inlineStr">
        <is>
          <t>117.500,00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=HYPERLINK("https://www.leilaoonline.com.br/lote/detalhe/115789", "102")</f>
      </c>
      <c r="B14" s="4" t="s">
        <f>=HYPERLINK("https://www.leilaoonline.com.br/lote/detalhe/115789", "CHEVROLET/S10 LS DS4; 4X4; 2017/2018; BRANCA; DIESEL - FUNCIONANDO - FROTA 651")</f>
      </c>
      <c r="C14" s="4" t="inlineStr">
        <is>
          <t>Venda condicional</t>
        </is>
      </c>
      <c r="D14" s="4" t="inlineStr">
        <is>
          <t>4</t>
        </is>
      </c>
      <c r="E14" s="5" t="inlineStr">
        <is>
          <t>119.000,00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=HYPERLINK("https://www.leilaoonline.com.br/lote/detalhe/115782", "103")</f>
      </c>
      <c r="B15" s="4" t="s">
        <f>=HYPERLINK("https://www.leilaoonline.com.br/lote/detalhe/115782", "M.BENZ 709; CAMINHÃO GUINCHO PLATAFORMA PARA 2 CARROS; 1995/1995; BRANCA; DIESEL - FUNCIONANDO - FROTA 590")</f>
      </c>
      <c r="C15" s="4" t="inlineStr">
        <is>
          <t>Não vendido</t>
        </is>
      </c>
      <c r="D15" s="4" t="inlineStr">
        <is>
          <t>50</t>
        </is>
      </c>
      <c r="E15" s="5" t="inlineStr">
        <is>
          <t>78.500,00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=HYPERLINK("https://www.leilaoonline.com.br/lote/detalhe/115779", "104")</f>
      </c>
      <c r="B16" s="4" t="s">
        <f>=HYPERLINK("https://www.leilaoonline.com.br/lote/detalhe/115779", "VW 13.130; CAMINHÃO COMBOIO; 1985/1985; AMARELA; DIESEL - FROTA A71 - IPVA 2022 PAGO")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23.000,00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=HYPERLINK("https://www.leilaoonline.com.br/lote/detalhe/115772", "105")</f>
      </c>
      <c r="B17" s="4" t="s">
        <f>=HYPERLINK("https://www.leilaoonline.com.br/lote/detalhe/115772", "CAMINHÃO M.BENZ L 1620; 2009/2009; BRANCA; DIESEL - FUNCIONANDO - FROTA H99")</f>
      </c>
      <c r="C17" s="4" t="inlineStr">
        <is>
          <t>Venda condicional</t>
        </is>
      </c>
      <c r="D17" s="4" t="inlineStr">
        <is>
          <t>89</t>
        </is>
      </c>
      <c r="E17" s="5" t="inlineStr">
        <is>
          <t>84.250,00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=HYPERLINK("https://www.leilaoonline.com.br/lote/detalhe/115780", "106")</f>
      </c>
      <c r="B18" s="4" t="s">
        <f>=HYPERLINK("https://www.leilaoonline.com.br/lote/detalhe/115780", "FIAT PALIO WEEKEND 1.6 16V; 2002/2003; PRETA; GASOLINA - FROTA 995 - FUNCIONANDO")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7.750,00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=HYPERLINK("https://www.leilaoonline.com.br/lote/detalhe/115781", "107")</f>
      </c>
      <c r="B19" s="4" t="s">
        <f>=HYPERLINK("https://www.leilaoonline.com.br/lote/detalhe/115781", "FIAT PALIO WK TREKK 1.6; 2013/2013; PRATA; ALCO./GASOL. - FUNCIONANDO - FROTA F65")</f>
      </c>
      <c r="C19" s="4" t="inlineStr">
        <is>
          <t>Não vendido</t>
        </is>
      </c>
      <c r="D19" s="4" t="inlineStr">
        <is>
          <t>19</t>
        </is>
      </c>
      <c r="E19" s="5" t="inlineStr">
        <is>
          <t>21.500,00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=HYPERLINK("https://www.leilaoonline.com.br/lote/detalhe/115774", "108")</f>
      </c>
      <c r="B20" s="4" t="s">
        <f>=HYPERLINK("https://www.leilaoonline.com.br/lote/detalhe/115774", "I GM CAPTIVA SPORT FWD; 2008/2009; PRATA; BLINDADA - FUNCIONANDO - FROTA A97 - IPVA 2022 PAGO")</f>
      </c>
      <c r="C20" s="4" t="inlineStr">
        <is>
          <t>Venda condicional</t>
        </is>
      </c>
      <c r="D20" s="4" t="inlineStr">
        <is>
          <t>2</t>
        </is>
      </c>
      <c r="E20" s="5" t="inlineStr">
        <is>
          <t>24.500,00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=HYPERLINK("https://www.leilaoonline.com.br/lote/detalhe/115773", "109")</f>
      </c>
      <c r="B21" s="4" t="s">
        <f>=HYPERLINK("https://www.leilaoonline.com.br/lote/detalhe/115773", "CITROEN C3 GLX 14 FLEX; 2009/2010; PRETA; ALCO./GASOL. - FUNCIONANDO - FROTA 634")</f>
      </c>
      <c r="C21" s="4" t="inlineStr">
        <is>
          <t>Venda condicional</t>
        </is>
      </c>
      <c r="D21" s="4" t="inlineStr">
        <is>
          <t>1</t>
        </is>
      </c>
      <c r="E21" s="5" t="inlineStr">
        <is>
          <t>11.000,00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=HYPERLINK("https://www.leilaoonline.com.br/lote/detalhe/115775", "110")</f>
      </c>
      <c r="B22" s="4" t="s">
        <f>=HYPERLINK("https://www.leilaoonline.com.br/lote/detalhe/115775", "VW/ÔNIBUS INDUSCAR APACHE; 2008/2008; BRANCA; DIESEL - FUNCIONANDO - FROTA 103")</f>
      </c>
      <c r="C22" s="4" t="inlineStr">
        <is>
          <t>Vendido</t>
        </is>
      </c>
      <c r="D22" s="4" t="inlineStr">
        <is>
          <t>28</t>
        </is>
      </c>
      <c r="E22" s="5" t="inlineStr">
        <is>
          <t>38.500,00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=HYPERLINK("https://www.leilaoonline.com.br/lote/detalhe/115776", "111")</f>
      </c>
      <c r="B23" s="4" t="s">
        <f>=HYPERLINK("https://www.leilaoonline.com.br/lote/detalhe/115776", "VW/ÔNIBUS INDUSCAR APACHE; 2006/2006; BRANCO; DIESEL - FUNCIONANDO - FROTA 128")</f>
      </c>
      <c r="C23" s="4" t="inlineStr">
        <is>
          <t>Não vendido</t>
        </is>
      </c>
      <c r="D23" s="4" t="inlineStr">
        <is>
          <t>3</t>
        </is>
      </c>
      <c r="E23" s="5" t="inlineStr">
        <is>
          <t>26.000,00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=HYPERLINK("https://www.leilaoonline.com.br/lote/detalhe/115783", "112")</f>
      </c>
      <c r="B24" s="4" t="s">
        <f>=HYPERLINK("https://www.leilaoonline.com.br/lote/detalhe/115783", "NISSAN MARCH 10S; 2018/2019; BRANCA; ALCO./GASOL. - FUNCIONANDO - FROTA 952")</f>
      </c>
      <c r="C24" s="4" t="inlineStr">
        <is>
          <t>Venda condicional</t>
        </is>
      </c>
      <c r="D24" s="4" t="inlineStr">
        <is>
          <t>4</t>
        </is>
      </c>
      <c r="E24" s="5" t="inlineStr">
        <is>
          <t>30.250,00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=HYPERLINK("https://www.leilaoonline.com.br/lote/detalhe/115784", "113")</f>
      </c>
      <c r="B25" s="4" t="s">
        <f>=HYPERLINK("https://www.leilaoonline.com.br/lote/detalhe/115784", "NISSAN MARCH 10S; 2018/2019; BRANCA; ALCO./GASOL. - FUNCIONANDO - FROTA 014")</f>
      </c>
      <c r="C25" s="4" t="inlineStr">
        <is>
          <t>Não vendido</t>
        </is>
      </c>
      <c r="D25" s="4" t="inlineStr">
        <is>
          <t>5</t>
        </is>
      </c>
      <c r="E25" s="5" t="inlineStr">
        <is>
          <t>30.500,00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=HYPERLINK("https://www.leilaoonline.com.br/lote/detalhe/115785", "114")</f>
      </c>
      <c r="B26" s="4" t="s">
        <f>=HYPERLINK("https://www.leilaoonline.com.br/lote/detalhe/115785", "NISSAN MARCH 10S; 2018/2019; BRANCA; ALCO./GASOL. - FUNCIONANDO - FROTA 143")</f>
      </c>
      <c r="C26" s="4" t="inlineStr">
        <is>
          <t>Vendido</t>
        </is>
      </c>
      <c r="D26" s="4" t="inlineStr">
        <is>
          <t>30</t>
        </is>
      </c>
      <c r="E26" s="5" t="inlineStr">
        <is>
          <t>37.000,00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=HYPERLINK("https://www.leilaoonline.com.br/lote/detalhe/115786", "115")</f>
      </c>
      <c r="B27" s="4" t="s">
        <f>=HYPERLINK("https://www.leilaoonline.com.br/lote/detalhe/115786", "NISSAN MARCH 10S; 2018/2019; BRANCA; ALCO./GASOL. - FUNCIONANDO - FROTA 724")</f>
      </c>
      <c r="C27" s="4" t="inlineStr">
        <is>
          <t>Não vendido</t>
        </is>
      </c>
      <c r="D27" s="4" t="inlineStr">
        <is>
          <t>4</t>
        </is>
      </c>
      <c r="E27" s="5" t="inlineStr">
        <is>
          <t>30.500,00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=HYPERLINK("https://www.leilaoonline.com.br/lote/detalhe/116129", "116")</f>
      </c>
      <c r="B28" s="4" t="s">
        <f>=HYPERLINK("https://www.leilaoonline.com.br/lote/detalhe/116129", "FORD F12000 160; 2001/2001; BRANCA; DIESEL; COM CESTO AÉREO - FUNCIONANDO - FROTA 539")</f>
      </c>
      <c r="C28" s="4" t="inlineStr">
        <is>
          <t>Venda condicional</t>
        </is>
      </c>
      <c r="D28" s="4" t="inlineStr">
        <is>
          <t>11</t>
        </is>
      </c>
      <c r="E28" s="5" t="inlineStr">
        <is>
          <t>35.000,00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=HYPERLINK("https://www.leilaoonline.com.br/lote/detalhe/115778", "118")</f>
      </c>
      <c r="B29" s="4" t="s">
        <f>=HYPERLINK("https://www.leilaoonline.com.br/lote/detalhe/115778", "VW FUSCA 1300; COM TETO SOLAR PANORÂMICO; 1968/1968; AZUL; GASOLINA - FUNCIONANDO - FROTA 165")</f>
      </c>
      <c r="C29" s="4" t="inlineStr">
        <is>
          <t>Vendido</t>
        </is>
      </c>
      <c r="D29" s="4" t="inlineStr">
        <is>
          <t>12</t>
        </is>
      </c>
      <c r="E29" s="5" t="inlineStr">
        <is>
          <t>6.750,00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=HYPERLINK("https://www.leilaoonline.com.br/lote/detalhe/115777", "124")</f>
      </c>
      <c r="B30" s="4" t="s">
        <f>=HYPERLINK("https://www.leilaoonline.com.br/lote/detalhe/115777", "RENAULT SANDERO EXPRESSION 1.6; 2015/2015; BRANCA; ALCO./GASOL. - FROTA D72")</f>
      </c>
      <c r="C30" s="4" t="inlineStr">
        <is>
          <t>Venda condicional</t>
        </is>
      </c>
      <c r="D30" s="4" t="inlineStr">
        <is>
          <t>29</t>
        </is>
      </c>
      <c r="E30" s="5" t="inlineStr">
        <is>
          <t>25.000,00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=HYPERLINK("https://www.leilaoonline.com.br/lote/detalhe/116130", "127")</f>
      </c>
      <c r="B31" s="4" t="s">
        <f>=HYPERLINK("https://www.leilaoonline.com.br/lote/detalhe/116130", "CAMINHÃO FORD CARGO 1722 CN; 2011/2012; BRANCO; DIESEL; COM COMPACTADOR DE LIXO - FUNCIONANDO - FROTA A12")</f>
      </c>
      <c r="C31" s="4" t="inlineStr">
        <is>
          <t>Não vendido</t>
        </is>
      </c>
      <c r="D31" s="4" t="inlineStr">
        <is>
          <t>21</t>
        </is>
      </c>
      <c r="E31" s="5" t="inlineStr">
        <is>
          <t>85.000,00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=HYPERLINK("https://www.leilaoonline.com.br/lote/detalhe/115845", "130")</f>
      </c>
      <c r="B32" s="4" t="s">
        <f>=HYPERLINK("https://www.leilaoonline.com.br/lote/detalhe/115845", "FIAT PALIO WEEKEND ADVENTURE; 2019/2020; BRANCA; ALCO./GASOL. - FUNCIONANDO - FROTA 218; CP 92")</f>
      </c>
      <c r="C32" s="4" t="inlineStr">
        <is>
          <t>Não vendido</t>
        </is>
      </c>
      <c r="D32" s="4" t="inlineStr">
        <is>
          <t>31</t>
        </is>
      </c>
      <c r="E32" s="5" t="inlineStr">
        <is>
          <t>47.000,00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=HYPERLINK("https://www.leilaoonline.com.br/lote/detalhe/115846", "131")</f>
      </c>
      <c r="B33" s="4" t="s">
        <f>=HYPERLINK("https://www.leilaoonline.com.br/lote/detalhe/115846", "FIAT PALIO WEEKEND ADVENTURE; 2018/2019; BRANCA; ALCO./GASOL. - FUNCIONANDO - FROTA 838; CP 93")</f>
      </c>
      <c r="C33" s="4" t="inlineStr">
        <is>
          <t>Não vendido</t>
        </is>
      </c>
      <c r="D33" s="4" t="inlineStr">
        <is>
          <t>17</t>
        </is>
      </c>
      <c r="E33" s="5" t="inlineStr">
        <is>
          <t>36.000,00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=HYPERLINK("https://www.leilaoonline.com.br/lote/detalhe/115847", "132")</f>
      </c>
      <c r="B34" s="4" t="s">
        <f>=HYPERLINK("https://www.leilaoonline.com.br/lote/detalhe/115847", "FIAT PALIO WEEKEND ADVENTURE; 2019/2020; BRANCA; ALCO./GASOL. - FUNCIONANDO - FROTA 838; CP 94")</f>
      </c>
      <c r="C34" s="4" t="inlineStr">
        <is>
          <t>Não vendido</t>
        </is>
      </c>
      <c r="D34" s="4" t="inlineStr">
        <is>
          <t>9</t>
        </is>
      </c>
      <c r="E34" s="5" t="inlineStr">
        <is>
          <t>36.000,00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=HYPERLINK("https://www.leilaoonline.com.br/lote/detalhe/115848", "133")</f>
      </c>
      <c r="B35" s="4" t="s">
        <f>=HYPERLINK("https://www.leilaoonline.com.br/lote/detalhe/115848", "FIAT PALIO WEEKEND ADVENTURE; 2019/2020; BRANCA; ALCO./GASOL. - FUNCIONANDO - FROTA 329; CP 95")</f>
      </c>
      <c r="C35" s="4" t="inlineStr">
        <is>
          <t>Não vendido</t>
        </is>
      </c>
      <c r="D35" s="4" t="inlineStr">
        <is>
          <t>3</t>
        </is>
      </c>
      <c r="E35" s="5" t="inlineStr">
        <is>
          <t>33.000,00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=HYPERLINK("https://www.leilaoonline.com.br/lote/detalhe/115849", "134")</f>
      </c>
      <c r="B36" s="4" t="s">
        <f>=HYPERLINK("https://www.leilaoonline.com.br/lote/detalhe/115849", "FIAT PALIO WEEKEND ADVENTURE; 2018/2019; BRANCA; ALCO./GASOL. - FUNCIONANDO - FROTA 358; CP 96")</f>
      </c>
      <c r="C36" s="4" t="inlineStr">
        <is>
          <t>Não vendido</t>
        </is>
      </c>
      <c r="D36" s="4" t="inlineStr">
        <is>
          <t>26</t>
        </is>
      </c>
      <c r="E36" s="5" t="inlineStr">
        <is>
          <t>40.500,00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=HYPERLINK("https://www.leilaoonline.com.br/lote/detalhe/115850", "135")</f>
      </c>
      <c r="B37" s="4" t="s">
        <f>=HYPERLINK("https://www.leilaoonline.com.br/lote/detalhe/115850", "FIAT PALIO WEEKEND ADVENTURE; 2018/2019; BRANCA; ALCO./GASOL. - FUNCIONANDO - FROTA 238; CP 97")</f>
      </c>
      <c r="C37" s="4" t="inlineStr">
        <is>
          <t>Vendido</t>
        </is>
      </c>
      <c r="D37" s="4" t="inlineStr">
        <is>
          <t>25</t>
        </is>
      </c>
      <c r="E37" s="5" t="inlineStr">
        <is>
          <t>40.000,00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=HYPERLINK("https://www.leilaoonline.com.br/lote/detalhe/115851", "136")</f>
      </c>
      <c r="B38" s="4" t="s">
        <f>=HYPERLINK("https://www.leilaoonline.com.br/lote/detalhe/115851", "FIAT PALIO WEEKEND ADVENTURE; 2019/2020; BRANCA; ALCO./GASOL. - FUNCIONANDO - FROTA 409; CP 98")</f>
      </c>
      <c r="C38" s="4" t="inlineStr">
        <is>
          <t>Não vendido</t>
        </is>
      </c>
      <c r="D38" s="4" t="inlineStr">
        <is>
          <t>42</t>
        </is>
      </c>
      <c r="E38" s="5" t="inlineStr">
        <is>
          <t>46.000,00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=HYPERLINK("https://www.leilaoonline.com.br/lote/detalhe/115852", "137")</f>
      </c>
      <c r="B39" s="4" t="s">
        <f>=HYPERLINK("https://www.leilaoonline.com.br/lote/detalhe/115852", "FIAT PALIO WEEKEND ADVENTURE; 2018/2019; BRANCA; ALCO./GASOL. - FUNCIONANDO - FROTA 338; CP 99")</f>
      </c>
      <c r="C39" s="4" t="inlineStr">
        <is>
          <t>Vendido</t>
        </is>
      </c>
      <c r="D39" s="4" t="inlineStr">
        <is>
          <t>23</t>
        </is>
      </c>
      <c r="E39" s="5" t="inlineStr">
        <is>
          <t>39.500,00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=HYPERLINK("https://www.leilaoonline.com.br/lote/detalhe/115853", "138")</f>
      </c>
      <c r="B40" s="4" t="s">
        <f>=HYPERLINK("https://www.leilaoonline.com.br/lote/detalhe/115853", "FIAT PALIO WEEKEND ADVENTURE; 2018/2019; BRANCA; ALCO./GASOL. - FUNCIONANDO - FROTA 498; CP 100")</f>
      </c>
      <c r="C40" s="4" t="inlineStr">
        <is>
          <t>Não vendido</t>
        </is>
      </c>
      <c r="D40" s="4" t="inlineStr">
        <is>
          <t>22</t>
        </is>
      </c>
      <c r="E40" s="5" t="inlineStr">
        <is>
          <t>39.000,00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=HYPERLINK("https://www.leilaoonline.com.br/lote/detalhe/115854", "139")</f>
      </c>
      <c r="B41" s="4" t="s">
        <f>=HYPERLINK("https://www.leilaoonline.com.br/lote/detalhe/115854", "FIAT PALIO WEEKEND ADVENTURE; 2018/2019; BRANCA; ALCO./GASOL. - FUNCIONANDO - FROTA 218; CP 101")</f>
      </c>
      <c r="C41" s="4" t="inlineStr">
        <is>
          <t>Vendido</t>
        </is>
      </c>
      <c r="D41" s="4" t="inlineStr">
        <is>
          <t>23</t>
        </is>
      </c>
      <c r="E41" s="5" t="inlineStr">
        <is>
          <t>39.300,00</t>
        </is>
      </c>
      <c r="F41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2026-04-30T23:47:57.00Z</dcterms:created>
  <dc:creator>Tellks Tecnologia</dc:creator>
  <cp:revision>0</cp:revision>
</cp:coreProperties>
</file>