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Saveiro • Outlander Diesel • Fit e WRV 20 • HRV 21 • Mbenz • Yaris • Gol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25/02/2022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=HYPERLINK("https://www.leilaoonline.com.br/lote/detalhe/117717", "098")</f>
      </c>
      <c r="B11" s="4" t="s">
        <f>=HYPERLINK("https://www.leilaoonline.com.br/lote/detalhe/117717", "VW/SAVEIRO CD CROSS  MA; 2014/2015; AZUL; ALCO./GASOL. - FUNCIONANDO")</f>
      </c>
      <c r="C11" s="4" t="inlineStr">
        <is>
          <t>Não vendido</t>
        </is>
      </c>
      <c r="D11" s="4" t="inlineStr">
        <is>
          <t>64</t>
        </is>
      </c>
      <c r="E11" s="5" t="inlineStr">
        <is>
          <t>42.600,00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=HYPERLINK("https://www.leilaoonline.com.br/lote/detalhe/117726", "104")</f>
      </c>
      <c r="B12" s="4" t="s">
        <f>=HYPERLINK("https://www.leilaoonline.com.br/lote/detalhe/117726", "veja o vídeo!! I/MMC OUTLANDER 2.2 D; 2015/2016; BRANCA; DIESEL - FUNCIONANDO")</f>
      </c>
      <c r="C12" s="4" t="inlineStr">
        <is>
          <t>Não vendido</t>
        </is>
      </c>
      <c r="D12" s="4" t="inlineStr">
        <is>
          <t>56</t>
        </is>
      </c>
      <c r="E12" s="5" t="inlineStr">
        <is>
          <t>105.500,00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=HYPERLINK("https://www.leilaoonline.com.br/lote/detalhe/117718", "105")</f>
      </c>
      <c r="B13" s="4" t="s">
        <f>=HYPERLINK("https://www.leilaoonline.com.br/lote/detalhe/117718", "veja o vídeo!! CAMINHÃO MERCEDES BENZ/LS 1634; 2008/2009; BRANCA; DIESEL - FUNCIONANDO")</f>
      </c>
      <c r="C13" s="4" t="inlineStr">
        <is>
          <t>Não vendido</t>
        </is>
      </c>
      <c r="D13" s="4" t="inlineStr">
        <is>
          <t>11</t>
        </is>
      </c>
      <c r="E13" s="5" t="inlineStr">
        <is>
          <t>89.000,00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=HYPERLINK("https://www.leilaoonline.com.br/lote/detalhe/117724", "106")</f>
      </c>
      <c r="B14" s="4" t="s">
        <f>=HYPERLINK("https://www.leilaoonline.com.br/lote/detalhe/117724", "veja o vídeo!! HONDA/FIT EX CVT; 2020/2020; VERMELHA; ALCO./GASOL. - FUNCIONANDO - APROX. 9.300KM")</f>
      </c>
      <c r="C14" s="4" t="inlineStr">
        <is>
          <t>Não vendido</t>
        </is>
      </c>
      <c r="D14" s="4" t="inlineStr">
        <is>
          <t>30</t>
        </is>
      </c>
      <c r="E14" s="5" t="inlineStr">
        <is>
          <t>72.000,00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=HYPERLINK("https://www.leilaoonline.com.br/lote/detalhe/117715", "107")</f>
      </c>
      <c r="B15" s="4" t="s">
        <f>=HYPERLINK("https://www.leilaoonline.com.br/lote/detalhe/117715", "veja o vídeo!! MERCEDES BENZ/C180 FF; 2016/2016; PRETA; ALC./GASOL. - FUNCIONANDO")</f>
      </c>
      <c r="C15" s="4" t="inlineStr">
        <is>
          <t>Não vendido</t>
        </is>
      </c>
      <c r="D15" s="4" t="inlineStr">
        <is>
          <t>54</t>
        </is>
      </c>
      <c r="E15" s="5" t="inlineStr">
        <is>
          <t>92.500,00</t>
        </is>
      </c>
      <c r="F15" s="4" t="inlineStr">
        <is>
          <t>1500.00</t>
        </is>
      </c>
    </row>
    <row collapsed="false" customFormat="false" customHeight="false" hidden="false" ht="12.1" outlineLevel="0" r="16">
      <c r="A16" s="5" t="s">
        <f>=HYPERLINK("https://www.leilaoonline.com.br/lote/detalhe/117716", "108")</f>
      </c>
      <c r="B16" s="4" t="s">
        <f>=HYPERLINK("https://www.leilaoonline.com.br/lote/detalhe/117716", "veja o vídeo!! CHEVROLET/ONIX 10MT LT1; 2020/2020; PRETA; ALCO./GASOL. - APROX. 7.500 KM - FUNCIONANDO")</f>
      </c>
      <c r="C16" s="4" t="inlineStr">
        <is>
          <t>Não vendido</t>
        </is>
      </c>
      <c r="D16" s="4" t="inlineStr">
        <is>
          <t>20</t>
        </is>
      </c>
      <c r="E16" s="5" t="inlineStr">
        <is>
          <t>51.250,00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=HYPERLINK("https://www.leilaoonline.com.br/lote/detalhe/117722", "110")</f>
      </c>
      <c r="B17" s="4" t="s">
        <f>=HYPERLINK("https://www.leilaoonline.com.br/lote/detalhe/117722", "HONDA/WR-V EXL CVT; 2019/2020; CINZA; ALCO./GASOL. - FUNCIONANDO - IPVA 2022 PAGO")</f>
      </c>
      <c r="C17" s="4" t="inlineStr">
        <is>
          <t>Não vendido</t>
        </is>
      </c>
      <c r="D17" s="4" t="inlineStr">
        <is>
          <t>41</t>
        </is>
      </c>
      <c r="E17" s="5" t="inlineStr">
        <is>
          <t>76.000,00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=HYPERLINK("https://www.leilaoonline.com.br/lote/detalhe/117719", "111")</f>
      </c>
      <c r="B18" s="4" t="s">
        <f>=HYPERLINK("https://www.leilaoonline.com.br/lote/detalhe/117719", "veja o vídeo!! HONDA/HR-V TOURING; 2021/2021; CINZA; GASOLINA - FUNCIONANDO - IPVA 2022 PAGO")</f>
      </c>
      <c r="C18" s="4" t="inlineStr">
        <is>
          <t>Não vendido</t>
        </is>
      </c>
      <c r="D18" s="4" t="inlineStr">
        <is>
          <t>39</t>
        </is>
      </c>
      <c r="E18" s="5" t="inlineStr">
        <is>
          <t>84.250,00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=HYPERLINK("https://www.leilaoonline.com.br/lote/detalhe/117725", "112")</f>
      </c>
      <c r="B19" s="4" t="s">
        <f>=HYPERLINK("https://www.leilaoonline.com.br/lote/detalhe/117725", "veja o vídeo!! GM/CHEVROLET A20 CUSTOM; 1989/1990; BRANCA; DIESEL (MOD. COMBUSTIVEL) - FUNCIONANDO")</f>
      </c>
      <c r="C19" s="4" t="inlineStr">
        <is>
          <t>Não vendido</t>
        </is>
      </c>
      <c r="D19" s="4" t="inlineStr">
        <is>
          <t>28</t>
        </is>
      </c>
      <c r="E19" s="5" t="inlineStr">
        <is>
          <t>61.000,00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=HYPERLINK("https://www.leilaoonline.com.br/lote/detalhe/117721", "113")</f>
      </c>
      <c r="B20" s="4" t="s">
        <f>=HYPERLINK("https://www.leilaoonline.com.br/lote/detalhe/117721", "veja o vídeo!! HONDA/HR-V EXL CVT; 2019/2020; PRETA; ALCO./GASOL. - FUNCIONANDO - IPVA 2022 PAGO ")</f>
      </c>
      <c r="C20" s="4" t="inlineStr">
        <is>
          <t>Vendido</t>
        </is>
      </c>
      <c r="D20" s="4" t="inlineStr">
        <is>
          <t>41</t>
        </is>
      </c>
      <c r="E20" s="5" t="inlineStr">
        <is>
          <t>85.000,00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=HYPERLINK("https://www.leilaoonline.com.br/lote/detalhe/118573", "114")</f>
      </c>
      <c r="B21" s="4" t="s">
        <f>=HYPERLINK("https://www.leilaoonline.com.br/lote/detalhe/118573", "veja o vídeo!! FIAT/ARGO TREKKING 1.3; 2019/2020; CINZA; ALCO./GASOL. - FUNCIONANDO - IPVA 2022 PAGO")</f>
      </c>
      <c r="C21" s="4" t="inlineStr">
        <is>
          <t>Não vendido</t>
        </is>
      </c>
      <c r="D21" s="4" t="inlineStr">
        <is>
          <t>42</t>
        </is>
      </c>
      <c r="E21" s="5" t="inlineStr">
        <is>
          <t>46.950,00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=HYPERLINK("https://www.leilaoonline.com.br/lote/detalhe/117723", "115")</f>
      </c>
      <c r="B22" s="4" t="s">
        <f>=HYPERLINK("https://www.leilaoonline.com.br/lote/detalhe/117723", "veja o vídeo!! I/DODGE JOURNEY SXT; 2009/2010; PRATA; GASOLINA - FUNCIONANDO")</f>
      </c>
      <c r="C22" s="4" t="inlineStr">
        <is>
          <t>Não vendido</t>
        </is>
      </c>
      <c r="D22" s="4" t="inlineStr">
        <is>
          <t>16</t>
        </is>
      </c>
      <c r="E22" s="5" t="inlineStr">
        <is>
          <t>16.500,00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=HYPERLINK("https://www.leilaoonline.com.br/lote/detalhe/118381", "116")</f>
      </c>
      <c r="B23" s="4" t="s">
        <f>=HYPERLINK("https://www.leilaoonline.com.br/lote/detalhe/118381", "veja o vídeo!! CHEVROLET/ONIX PLUS JOY; 2020/2020; BRANCA; ALCO./GASOL. IPVA 2022 OK - FUNCIONANDO")</f>
      </c>
      <c r="C23" s="4" t="inlineStr">
        <is>
          <t>Não vendido</t>
        </is>
      </c>
      <c r="D23" s="4" t="inlineStr">
        <is>
          <t>34</t>
        </is>
      </c>
      <c r="E23" s="5" t="inlineStr">
        <is>
          <t>39.250,00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=HYPERLINK("https://www.leilaoonline.com.br/lote/detalhe/118572", "117")</f>
      </c>
      <c r="B24" s="4" t="s">
        <f>=HYPERLINK("https://www.leilaoonline.com.br/lote/detalhe/118572", "veja o vídeo!! HYUNDAI/HB20 1.0M COMFOR; 2018/2019; BRANCA; ALCO./GASOL. - FUNCIONANDO - IPVA 2022 PAGO")</f>
      </c>
      <c r="C24" s="4" t="inlineStr">
        <is>
          <t>Não vendido</t>
        </is>
      </c>
      <c r="D24" s="4" t="inlineStr">
        <is>
          <t>41</t>
        </is>
      </c>
      <c r="E24" s="5" t="inlineStr">
        <is>
          <t>40.500,00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=HYPERLINK("https://www.leilaoonline.com.br/lote/detalhe/118720", "118")</f>
      </c>
      <c r="B25" s="4" t="s">
        <f>=HYPERLINK("https://www.leilaoonline.com.br/lote/detalhe/118720", "veja o vídeo!! I/M. BENZ B 180; 2010/2011; PRATA; GASOLINA - FUNCIONANDO")</f>
      </c>
      <c r="C25" s="4" t="inlineStr">
        <is>
          <t>Não vendido</t>
        </is>
      </c>
      <c r="D25" s="4" t="inlineStr">
        <is>
          <t>51</t>
        </is>
      </c>
      <c r="E25" s="5" t="inlineStr">
        <is>
          <t>26.500,00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=HYPERLINK("https://www.leilaoonline.com.br/lote/detalhe/117737", "119")</f>
      </c>
      <c r="B26" s="4" t="s">
        <f>=HYPERLINK("https://www.leilaoonline.com.br/lote/detalhe/117737", "veja o vídeo!! TOYOTA/YARIS HB XLPLUSAT; 2018/2019; BRANCA; ALCO./GASOL. - FUNCIONANDO - IPVA 2022 PAGO")</f>
      </c>
      <c r="C26" s="4" t="inlineStr">
        <is>
          <t>Não vendido</t>
        </is>
      </c>
      <c r="D26" s="4" t="inlineStr">
        <is>
          <t>42</t>
        </is>
      </c>
      <c r="E26" s="5" t="inlineStr">
        <is>
          <t>51.000,00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=HYPERLINK("https://www.leilaoonline.com.br/lote/detalhe/117727", "120")</f>
      </c>
      <c r="B27" s="4" t="s">
        <f>=HYPERLINK("https://www.leilaoonline.com.br/lote/detalhe/117727", "veja o vídeo!! FORD/ECOSPORT XLT1.6FLEX; 2008/2008; PRETA; ALCO./GASOL. - FUNCIONANDO - IPVA 2022 PAGO")</f>
      </c>
      <c r="C27" s="4" t="inlineStr">
        <is>
          <t>Vendido</t>
        </is>
      </c>
      <c r="D27" s="4" t="inlineStr">
        <is>
          <t>32</t>
        </is>
      </c>
      <c r="E27" s="5" t="inlineStr">
        <is>
          <t>20.750,00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=HYPERLINK("https://www.leilaoonline.com.br/lote/detalhe/118574", "121")</f>
      </c>
      <c r="B28" s="4" t="s">
        <f>=HYPERLINK("https://www.leilaoonline.com.br/lote/detalhe/118574", "FORD/ECOSPORT TIT AT 2.0; 2014/2014; PRATA; ALCO./GASOL. - FUNCIONANDO")</f>
      </c>
      <c r="C28" s="4" t="inlineStr">
        <is>
          <t>Não vendido</t>
        </is>
      </c>
      <c r="D28" s="4" t="inlineStr">
        <is>
          <t>20</t>
        </is>
      </c>
      <c r="E28" s="5" t="inlineStr">
        <is>
          <t>27.500,00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=HYPERLINK("https://www.leilaoonline.com.br/lote/detalhe/118719", "122")</f>
      </c>
      <c r="B29" s="4" t="s">
        <f>=HYPERLINK("https://www.leilaoonline.com.br/lote/detalhe/118719", "veja o vídeo!! HONDA/FIT EX CVT; 2018/2019; CINZA; ALCO./GASOL. - FUNCIONANDO - IPVA 2022 PAGO")</f>
      </c>
      <c r="C29" s="4" t="inlineStr">
        <is>
          <t>Vendido</t>
        </is>
      </c>
      <c r="D29" s="4" t="inlineStr">
        <is>
          <t>68</t>
        </is>
      </c>
      <c r="E29" s="5" t="inlineStr">
        <is>
          <t>60.500,00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=HYPERLINK("https://www.leilaoonline.com.br/lote/detalhe/117733", "123")</f>
      </c>
      <c r="B30" s="4" t="s">
        <f>=HYPERLINK("https://www.leilaoonline.com.br/lote/detalhe/117733", "veja o vídeo!! HONDA/CITY EXL CVT; 2015/2015; CINZA; ALCO./GASOL. - FUNCIONANDO")</f>
      </c>
      <c r="C30" s="4" t="inlineStr">
        <is>
          <t>Não vendido</t>
        </is>
      </c>
      <c r="D30" s="4" t="inlineStr">
        <is>
          <t>35</t>
        </is>
      </c>
      <c r="E30" s="5" t="inlineStr">
        <is>
          <t>43.500,00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=HYPERLINK("https://www.leilaoonline.com.br/lote/detalhe/117736", "126")</f>
      </c>
      <c r="B31" s="4" t="s">
        <f>=HYPERLINK("https://www.leilaoonline.com.br/lote/detalhe/117736", "GM/BLAZER COLINA 4X4; 2005/2005; BRANCA; DIESEL - FUNCIONANDO")</f>
      </c>
      <c r="C31" s="4" t="inlineStr">
        <is>
          <t>Não vendido</t>
        </is>
      </c>
      <c r="D31" s="4" t="inlineStr">
        <is>
          <t>46</t>
        </is>
      </c>
      <c r="E31" s="5" t="inlineStr">
        <is>
          <t>35.000,00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=HYPERLINK("https://www.leilaoonline.com.br/lote/detalhe/117732", "130")</f>
      </c>
      <c r="B32" s="4" t="s">
        <f>=HYPERLINK("https://www.leilaoonline.com.br/lote/detalhe/117732", "HYUNDAI/HR HDB; 2012/2013; BRANCA; DIESEL - FUNCIONANDO")</f>
      </c>
      <c r="C32" s="4" t="inlineStr">
        <is>
          <t>Não vendido</t>
        </is>
      </c>
      <c r="D32" s="4" t="inlineStr">
        <is>
          <t>33</t>
        </is>
      </c>
      <c r="E32" s="5" t="inlineStr">
        <is>
          <t>54.750,00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=HYPERLINK("https://www.leilaoonline.com.br/lote/detalhe/117729", "132")</f>
      </c>
      <c r="B33" s="4" t="s">
        <f>=HYPERLINK("https://www.leilaoonline.com.br/lote/detalhe/117729", "veja o vídeo!! I/HONDA CR-V LX; 2010/2010; PRETA; GASOLINA - FUNCIONANDO")</f>
      </c>
      <c r="C33" s="4" t="inlineStr">
        <is>
          <t>Não vendido</t>
        </is>
      </c>
      <c r="D33" s="4" t="inlineStr">
        <is>
          <t>11</t>
        </is>
      </c>
      <c r="E33" s="5" t="inlineStr">
        <is>
          <t>21.000,00</t>
        </is>
      </c>
      <c r="F33" s="4" t="inlineStr">
        <is>
          <t>1500.00</t>
        </is>
      </c>
    </row>
    <row collapsed="false" customFormat="false" customHeight="false" hidden="false" ht="12.1" outlineLevel="0" r="34">
      <c r="A34" s="5" t="s">
        <f>=HYPERLINK("https://www.leilaoonline.com.br/lote/detalhe/118384", "133")</f>
      </c>
      <c r="B34" s="4" t="s">
        <f>=HYPERLINK("https://www.leilaoonline.com.br/lote/detalhe/118384", "veja o vídeo!! VW/GOL GTS; 1992/1992; VERMELHA; GASOLINA - FUNCIONANDO ")</f>
      </c>
      <c r="C34" s="4" t="inlineStr">
        <is>
          <t>Não vendido</t>
        </is>
      </c>
      <c r="D34" s="4" t="inlineStr">
        <is>
          <t>20</t>
        </is>
      </c>
      <c r="E34" s="5" t="inlineStr">
        <is>
          <t>11.000,00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=HYPERLINK("https://www.leilaoonline.com.br/lote/detalhe/117728", "137")</f>
      </c>
      <c r="B35" s="4" t="s">
        <f>=HYPERLINK("https://www.leilaoonline.com.br/lote/detalhe/117728", " veja o vídeo!! HONDA/FIT EX; 2008/2008; BRANCA; GASOLINA - FUNCIONANDO")</f>
      </c>
      <c r="C35" s="4" t="inlineStr">
        <is>
          <t>Não vendido</t>
        </is>
      </c>
      <c r="D35" s="4" t="inlineStr">
        <is>
          <t>13</t>
        </is>
      </c>
      <c r="E35" s="5" t="inlineStr">
        <is>
          <t>12.000,00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=HYPERLINK("https://www.leilaoonline.com.br/lote/detalhe/117730", "138")</f>
      </c>
      <c r="B36" s="4" t="s">
        <f>=HYPERLINK("https://www.leilaoonline.com.br/lote/detalhe/117730", "HONDA/FIT EXL CVT; 2014/2015; VERMELHA; ALCO./GASOL. - FUNCIONANDO")</f>
      </c>
      <c r="C36" s="4" t="inlineStr">
        <is>
          <t>Não vendido</t>
        </is>
      </c>
      <c r="D36" s="4" t="inlineStr">
        <is>
          <t>15</t>
        </is>
      </c>
      <c r="E36" s="5" t="inlineStr">
        <is>
          <t>37.000,00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=HYPERLINK("https://www.leilaoonline.com.br/lote/detalhe/117731", "140")</f>
      </c>
      <c r="B37" s="4" t="s">
        <f>=HYPERLINK("https://www.leilaoonline.com.br/lote/detalhe/117731", "veja o vídeo!! FIAT/PALIO ATTRACTIV 1.0; 2016/2017; BRANCA; ALCO./GASOL. - FUNCIONANDO")</f>
      </c>
      <c r="C37" s="4" t="inlineStr">
        <is>
          <t>Não vendido</t>
        </is>
      </c>
      <c r="D37" s="4" t="inlineStr">
        <is>
          <t>13</t>
        </is>
      </c>
      <c r="E37" s="5" t="inlineStr">
        <is>
          <t>7.000,00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=HYPERLINK("https://www.leilaoonline.com.br/lote/detalhe/118575", "145")</f>
      </c>
      <c r="B38" s="4" t="s">
        <f>=HYPERLINK("https://www.leilaoonline.com.br/lote/detalhe/118575", "veja o vídeo!! GM/MONZA 650; 1993/1993; VERMELHA; GASOLINA - FUNCIONANDO")</f>
      </c>
      <c r="C38" s="4" t="inlineStr">
        <is>
          <t>Não vendido</t>
        </is>
      </c>
      <c r="D38" s="4" t="inlineStr">
        <is>
          <t>13</t>
        </is>
      </c>
      <c r="E38" s="5" t="inlineStr">
        <is>
          <t>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=HYPERLINK("https://www.leilaoonline.com.br/lote/detalhe/117734", "146")</f>
      </c>
      <c r="B39" s="4" t="s">
        <f>=HYPERLINK("https://www.leilaoonline.com.br/lote/detalhe/117734", "GM/CLASSIC LIFE; 2004/2005; CINZA; ALCOOL - FUNCIONANDO")</f>
      </c>
      <c r="C39" s="4" t="inlineStr">
        <is>
          <t>Não vendido</t>
        </is>
      </c>
      <c r="D39" s="4" t="inlineStr">
        <is>
          <t>7</t>
        </is>
      </c>
      <c r="E39" s="5" t="inlineStr">
        <is>
          <t>4.250,00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=HYPERLINK("https://www.leilaoonline.com.br/lote/detalhe/118584", "150")</f>
      </c>
      <c r="B40" s="4" t="s">
        <f>=HYPERLINK("https://www.leilaoonline.com.br/lote/detalhe/118584", "FIAT/DOBLO ELX; 2005/2005; PRATA; GASOLINA - FUNCIONANDO")</f>
      </c>
      <c r="C40" s="4" t="inlineStr">
        <is>
          <t>Não vendido</t>
        </is>
      </c>
      <c r="D40" s="4" t="inlineStr">
        <is>
          <t>15</t>
        </is>
      </c>
      <c r="E40" s="5" t="inlineStr">
        <is>
          <t>10.750,00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=HYPERLINK("https://www.leilaoonline.com.br/lote/detalhe/117735", "159")</f>
      </c>
      <c r="B41" s="4" t="s">
        <f>=HYPERLINK("https://www.leilaoonline.com.br/lote/detalhe/117735", "HONDA/FIT LXL; 2003/2004; CINZA; GASOLINA - FUNCIONANDO")</f>
      </c>
      <c r="C41" s="4" t="inlineStr">
        <is>
          <t>Não vendido</t>
        </is>
      </c>
      <c r="D41" s="4" t="inlineStr">
        <is>
          <t>5</t>
        </is>
      </c>
      <c r="E41" s="5" t="inlineStr">
        <is>
          <t>7.250,00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=HYPERLINK("https://www.leilaoonline.com.br/lote/detalhe/117738", "160")</f>
      </c>
      <c r="B42" s="4" t="s">
        <f>=HYPERLINK("https://www.leilaoonline.com.br/lote/detalhe/117738", "veja o vídeo!! I/NISSAN TIIDA 18SL FLEX; 2011/2012; PRATA; ALCO./GASOL. - FUNCIONANDO")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18.000,00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=HYPERLINK("https://www.leilaoonline.com.br/lote/detalhe/117739", "200")</f>
      </c>
      <c r="B43" s="4" t="s">
        <f>=HYPERLINK("https://www.leilaoonline.com.br/lote/detalhe/117739", "veja o vídeo!! FIAT/IDEA ATTRACTIVE 1.4; 2015/2015; CINZA; ALCO./GASOL. - FUNCIONANDO")</f>
      </c>
      <c r="C43" s="4" t="inlineStr">
        <is>
          <t>Não vendido</t>
        </is>
      </c>
      <c r="D43" s="4" t="inlineStr">
        <is>
          <t>40</t>
        </is>
      </c>
      <c r="E43" s="5" t="inlineStr">
        <is>
          <t>24.750,00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=HYPERLINK("https://www.leilaoonline.com.br/lote/detalhe/117740", "217")</f>
      </c>
      <c r="B44" s="4" t="s">
        <f>=HYPERLINK("https://www.leilaoonline.com.br/lote/detalhe/117740", "I/HONDA CITY EX FLEX; 2012/2013; PRETA; ALCO./GASOL. - FUNCIONANDO")</f>
      </c>
      <c r="C44" s="4" t="inlineStr">
        <is>
          <t>Não vendido</t>
        </is>
      </c>
      <c r="D44" s="4" t="inlineStr">
        <is>
          <t>4</t>
        </is>
      </c>
      <c r="E44" s="5" t="inlineStr">
        <is>
          <t>30.000,00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=HYPERLINK("https://www.leilaoonline.com.br/lote/detalhe/117743", "222")</f>
      </c>
      <c r="B45" s="4" t="s">
        <f>=HYPERLINK("https://www.leilaoonline.com.br/lote/detalhe/117743", "veja o vídeo!! I/HYUNDAI ELANTRA GLS; 2012/2013; PRATA; GASOLINA - FUNCIONANDO")</f>
      </c>
      <c r="C45" s="4" t="inlineStr">
        <is>
          <t>Não vendido</t>
        </is>
      </c>
      <c r="D45" s="4" t="inlineStr">
        <is>
          <t>11</t>
        </is>
      </c>
      <c r="E45" s="5" t="inlineStr">
        <is>
          <t>28.900,00</t>
        </is>
      </c>
      <c r="F45" s="4" t="inlineStr">
        <is>
          <t>1550.00</t>
        </is>
      </c>
    </row>
    <row collapsed="false" customFormat="false" customHeight="false" hidden="false" ht="12.1" outlineLevel="0" r="46">
      <c r="A46" s="5" t="s">
        <f>=HYPERLINK("https://www.leilaoonline.com.br/lote/detalhe/117745", "225")</f>
      </c>
      <c r="B46" s="4" t="s">
        <f>=HYPERLINK("https://www.leilaoonline.com.br/lote/detalhe/117745", "veja o vídeo!! VW/GOL CL STAR; 1989/1989; VERMELHA; GASOLINA - FUNCIONANDO")</f>
      </c>
      <c r="C46" s="4" t="inlineStr">
        <is>
          <t>Não vendido</t>
        </is>
      </c>
      <c r="D46" s="4" t="inlineStr">
        <is>
          <t>27</t>
        </is>
      </c>
      <c r="E46" s="5" t="inlineStr">
        <is>
          <t>10.000,00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=HYPERLINK("https://www.leilaoonline.com.br/lote/detalhe/117742", "234")</f>
      </c>
      <c r="B47" s="4" t="s">
        <f>=HYPERLINK("https://www.leilaoonline.com.br/lote/detalhe/117742", "GM/CHEVROLET A10; 1982/1982; BEGE; ALCOOL - FUNCIONANDO")</f>
      </c>
      <c r="C47" s="4" t="inlineStr">
        <is>
          <t>Não vendido</t>
        </is>
      </c>
      <c r="D47" s="4" t="inlineStr">
        <is>
          <t>35</t>
        </is>
      </c>
      <c r="E47" s="5" t="inlineStr">
        <is>
          <t>18.250,00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=HYPERLINK("https://www.leilaoonline.com.br/lote/detalhe/117741", "248")</f>
      </c>
      <c r="B48" s="4" t="s">
        <f>=HYPERLINK("https://www.leilaoonline.com.br/lote/detalhe/117741", "veja o vídeo!! VW/BRASILIA; 1977/1977; AZUL; GASOLINA - FUNCIONANDO")</f>
      </c>
      <c r="C48" s="4" t="inlineStr">
        <is>
          <t>Não vendido</t>
        </is>
      </c>
      <c r="D48" s="4" t="inlineStr">
        <is>
          <t>5</t>
        </is>
      </c>
      <c r="E48" s="5" t="inlineStr">
        <is>
          <t>3.750,00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=HYPERLINK("https://www.leilaoonline.com.br/lote/detalhe/117744", "257")</f>
      </c>
      <c r="B49" s="4" t="s">
        <f>=HYPERLINK("https://www.leilaoonline.com.br/lote/detalhe/117744", "veja o vídeo!! VW/GOL CL; 1988/1988; AZUL; ALCOOL - FUNCIONANDO")</f>
      </c>
      <c r="C49" s="4" t="inlineStr">
        <is>
          <t>Não vendido</t>
        </is>
      </c>
      <c r="D49" s="4" t="inlineStr">
        <is>
          <t>4</t>
        </is>
      </c>
      <c r="E49" s="5" t="inlineStr">
        <is>
          <t>2.250,00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=HYPERLINK("https://www.leilaoonline.com.br/lote/detalhe/117751", "260")</f>
      </c>
      <c r="B50" s="4" t="s">
        <f>=HYPERLINK("https://www.leilaoonline.com.br/lote/detalhe/117751", "VW/GOL GL 1.8; 1993/1993; PRATA; GASOLINA - FUNCIONANDO")</f>
      </c>
      <c r="C50" s="4" t="inlineStr">
        <is>
          <t>Não vendido</t>
        </is>
      </c>
      <c r="D50" s="4" t="inlineStr">
        <is>
          <t>4</t>
        </is>
      </c>
      <c r="E50" s="5" t="inlineStr">
        <is>
          <t>2.250,00</t>
        </is>
      </c>
      <c r="F5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2026-04-30T22:29:35.00Z</dcterms:created>
  <dc:creator>Tellks Tecnologia</dc:creator>
  <cp:revision>0</cp:revision>
</cp:coreProperties>
</file>