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Máqs Pesadas • Tratores • Carretas • Cam. M. Benz, Ford, Chev. • Impl. Agrícs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=HYPERLINK("https://www.leilaoonline.com.br/lote/detalhe/138498", "001")</f>
      </c>
      <c r="B11" s="4" t="s">
        <f>=HYPERLINK("https://www.leilaoonline.com.br/lote/detalhe/138498", "CAMINHÃO M. BENZ/L 608 E; 1981/1981; VERDE; DIESEL - FUNCIONANDO")</f>
      </c>
      <c r="C11" s="4" t="inlineStr">
        <is>
          <t>Vendido</t>
        </is>
      </c>
      <c r="D11" s="4" t="inlineStr">
        <is>
          <t>40</t>
        </is>
      </c>
      <c r="E11" s="5" t="inlineStr">
        <is>
          <t>30.000,00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=HYPERLINK("https://www.leilaoonline.com.br/lote/detalhe/137199", "002")</f>
      </c>
      <c r="B12" s="4" t="s">
        <f>=HYPERLINK("https://www.leilaoonline.com.br/lote/detalhe/137199", "CAMINHÃO M. BENZ/1111; 1968/1968; AZUL; DIESEL; TURBINADO - FUNCIONANDO")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=HYPERLINK("https://www.leilaoonline.com.br/lote/detalhe/137200", "003")</f>
      </c>
      <c r="B13" s="4" t="s">
        <f>=HYPERLINK("https://www.leilaoonline.com.br/lote/detalhe/137200", "CAMINHÃO FORD/CARGO 712; 2009/2009; PRATA; DIESEL; PLATAFORMA GUINCHO - FUNCIONANDO")</f>
      </c>
      <c r="C13" s="4" t="inlineStr">
        <is>
          <t>Não vendido</t>
        </is>
      </c>
      <c r="D13" s="4" t="inlineStr">
        <is>
          <t>74</t>
        </is>
      </c>
      <c r="E13" s="5" t="inlineStr">
        <is>
          <t>147.500,00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=HYPERLINK("https://www.leilaoonline.com.br/lote/detalhe/137201", "004")</f>
      </c>
      <c r="B14" s="4" t="s">
        <f>=HYPERLINK("https://www.leilaoonline.com.br/lote/detalhe/137201", "CAMINHÃO M. BENZ/L 608 D; 1976/1976; VERMELHA; DIESEL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=HYPERLINK("https://www.leilaoonline.com.br/lote/detalhe/137202", "005")</f>
      </c>
      <c r="B15" s="4" t="s">
        <f>=HYPERLINK("https://www.leilaoonline.com.br/lote/detalhe/137202", "CAMINHÃO M. BENZ/LA 1113; 1971/1971; BRANCA; DIESEL; TURBINADO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27.000,00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=HYPERLINK("https://www.leilaoonline.com.br/lote/detalhe/137207", "006")</f>
      </c>
      <c r="B16" s="4" t="s">
        <f>=HYPERLINK("https://www.leilaoonline.com.br/lote/detalhe/137207", "CAMINHÃO M. BENZ/L 1313; 1983/1983; AZUL; DIESEL; TURBINADO; HIDRÁULICO")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58.000,00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=HYPERLINK("https://www.leilaoonline.com.br/lote/detalhe/137208", "007")</f>
      </c>
      <c r="B17" s="4" t="s">
        <f>=HYPERLINK("https://www.leilaoonline.com.br/lote/detalhe/137208", "CAMINHÃO M. BENZ/L 1516; 1981/1983; VERMELHA; DIESEL; TURBINAS HIDRÁULICAS")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46.000,00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=HYPERLINK("https://www.leilaoonline.com.br/lote/detalhe/137195", "008")</f>
      </c>
      <c r="B18" s="4" t="s">
        <f>=HYPERLINK("https://www.leilaoonline.com.br/lote/detalhe/137195", "CAMINHÃO MERCEDES BENZ 1113; 1969/1969; VERDE; DIESEL")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18.000,00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=HYPERLINK("https://www.leilaoonline.com.br/lote/detalhe/137196", "009")</f>
      </c>
      <c r="B19" s="4" t="s">
        <f>=HYPERLINK("https://www.leilaoonline.com.br/lote/detalhe/137196", "CAMINHÃO MERCEDES BENZ/L 2013; 1981/1981; AMARELA; DIESEL; TURBINADO; HIDRÁULICO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18.500,00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=HYPERLINK("https://www.leilaoonline.com.br/lote/detalhe/138497", "010")</f>
      </c>
      <c r="B20" s="4" t="s">
        <f>=HYPERLINK("https://www.leilaoonline.com.br/lote/detalhe/138497", "CAMINHÃO FORD/FORD 13000; 1986/1986; VERMELHA; DIESEL; TURBINADO; HIDRÁULICO; MOTOR MWM299 6CC")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38.000,00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=HYPERLINK("https://www.leilaoonline.com.br/lote/detalhe/137198", "011")</f>
      </c>
      <c r="B21" s="4" t="s">
        <f>=HYPERLINK("https://www.leilaoonline.com.br/lote/detalhe/137198", "GM/CHEVROLET C15; 1972/1972; BRANCA; DIESEL - FUNCIONANDO")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=HYPERLINK("https://www.leilaoonline.com.br/lote/detalhe/137197", "012")</f>
      </c>
      <c r="B22" s="4" t="s">
        <f>=HYPERLINK("https://www.leilaoonline.com.br/lote/detalhe/137197", "REBOQUE; REB/FNV - FRUEHAUF; 1981/1981; LARANJA")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=HYPERLINK("https://www.leilaoonline.com.br/lote/detalhe/137203", "013")</f>
      </c>
      <c r="B23" s="4" t="s">
        <f>=HYPERLINK("https://www.leilaoonline.com.br/lote/detalhe/137203", "CAMINHONETE FORD/F1000; 1983/1983; PRETA; DIESEL; TURBINADO; HIDRÁULICO; MOTOR MWM 229 - FUNCIONANDO")</f>
      </c>
      <c r="C23" s="4" t="inlineStr">
        <is>
          <t>Vendido</t>
        </is>
      </c>
      <c r="D23" s="4" t="inlineStr">
        <is>
          <t>16</t>
        </is>
      </c>
      <c r="E23" s="5" t="inlineStr">
        <is>
          <t>28.500,00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=HYPERLINK("https://www.leilaoonline.com.br/lote/detalhe/137204", "014")</f>
      </c>
      <c r="B24" s="4" t="s">
        <f>=HYPERLINK("https://www.leilaoonline.com.br/lote/detalhe/137204", "CALANDRA; 1.60 DE COMPRIMENTO; EIXO SUPERIOR 6 POLEGADAS; EIXO INFERIOR 5 POLEGADAS")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=HYPERLINK("https://www.leilaoonline.com.br/lote/detalhe/137205", "015")</f>
      </c>
      <c r="B25" s="4" t="s">
        <f>=HYPERLINK("https://www.leilaoonline.com.br/lote/detalhe/137205", "CALANDRA; 1.90 DE COMPRIMENTO; EIXO SUPERIOR 12 POLEGADAS; EIXO INFERIOR 10 POLEGADAS")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66.250,00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=HYPERLINK("https://www.leilaoonline.com.br/lote/detalhe/137206", "016")</f>
      </c>
      <c r="B26" s="4" t="s">
        <f>=HYPERLINK("https://www.leilaoonline.com.br/lote/detalhe/137206", "MUNK DE 3 LANÇAS HIDRÁULICAS E 2 MANUAIS")</f>
      </c>
      <c r="C26" s="4" t="inlineStr">
        <is>
          <t>Não vendido</t>
        </is>
      </c>
      <c r="D26" s="4" t="inlineStr">
        <is>
          <t>91</t>
        </is>
      </c>
      <c r="E26" s="5" t="inlineStr">
        <is>
          <t>72.500,00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=HYPERLINK("https://www.leilaoonline.com.br/lote/detalhe/137220", "017")</f>
      </c>
      <c r="B27" s="4" t="s">
        <f>=HYPERLINK("https://www.leilaoonline.com.br/lote/detalhe/137220", "CONJUNTO DE DISCO DE CORTE 14 PEÇAS; 5 RODAS DE PROTEÇÃO PARA PNEUS, CAPO E OUTROS (TODOS SEM USO)")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=HYPERLINK("https://www.leilaoonline.com.br/lote/detalhe/137221", "018")</f>
      </c>
      <c r="B28" s="4" t="s">
        <f>=HYPERLINK("https://www.leilaoonline.com.br/lote/detalhe/137221", "BRITADOR 62/40 FAÇO")</f>
      </c>
      <c r="C28" s="4" t="inlineStr">
        <is>
          <t>Não vendido</t>
        </is>
      </c>
      <c r="D28" s="4" t="inlineStr">
        <is>
          <t>56</t>
        </is>
      </c>
      <c r="E28" s="5" t="inlineStr">
        <is>
          <t>134.500,00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=HYPERLINK("https://www.leilaoonline.com.br/lote/detalhe/137209", "019")</f>
      </c>
      <c r="B29" s="4" t="s">
        <f>=HYPERLINK("https://www.leilaoonline.com.br/lote/detalhe/137209", "veja o vídeo!! QUADRICICLO 4X2; MOTOR 250CC.; COM KIT PARA APLICAÇÃO DE HERBICIDA")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=HYPERLINK("https://www.leilaoonline.com.br/lote/detalhe/139134", "020")</f>
      </c>
      <c r="B30" s="4" t="s">
        <f>=HYPERLINK("https://www.leilaoonline.com.br/lote/detalhe/139134", "MMC/L200 TRITON FLEX; 2010/2011; BRANCA; ALCO./GASOL. - FUNCIONANDO")</f>
      </c>
      <c r="C30" s="4" t="inlineStr">
        <is>
          <t>Não vendido</t>
        </is>
      </c>
      <c r="D30" s="4" t="inlineStr">
        <is>
          <t>80</t>
        </is>
      </c>
      <c r="E30" s="5" t="inlineStr">
        <is>
          <t>45.500,00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=HYPERLINK("https://www.leilaoonline.com.br/lote/detalhe/137211", "021")</f>
      </c>
      <c r="B31" s="4" t="s">
        <f>=HYPERLINK("https://www.leilaoonline.com.br/lote/detalhe/137211", "veja o vídeo!! PÁ CARREGADEIRA MICHIGAN 75 III; ANO 1980")</f>
      </c>
      <c r="C31" s="4" t="inlineStr">
        <is>
          <t>Vendido</t>
        </is>
      </c>
      <c r="D31" s="4" t="inlineStr">
        <is>
          <t>39</t>
        </is>
      </c>
      <c r="E31" s="5" t="inlineStr">
        <is>
          <t>81.750,00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=HYPERLINK("https://www.leilaoonline.com.br/lote/detalhe/137213", "022")</f>
      </c>
      <c r="B32" s="4" t="s">
        <f>=HYPERLINK("https://www.leilaoonline.com.br/lote/detalhe/137213", "RETROESCAVADEIRA CASE 580 E; ANO 71")</f>
      </c>
      <c r="C32" s="4" t="inlineStr">
        <is>
          <t>Não vendido</t>
        </is>
      </c>
      <c r="D32" s="4" t="inlineStr">
        <is>
          <t>33</t>
        </is>
      </c>
      <c r="E32" s="5" t="inlineStr">
        <is>
          <t>26.000,00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=HYPERLINK("https://www.leilaoonline.com.br/lote/detalhe/137212", "023")</f>
      </c>
      <c r="B33" s="4" t="s">
        <f>=HYPERLINK("https://www.leilaoonline.com.br/lote/detalhe/137212", "BOB CAT CLARCK")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=HYPERLINK("https://www.leilaoonline.com.br/lote/detalhe/137210", "024")</f>
      </c>
      <c r="B34" s="4" t="s">
        <f>=HYPERLINK("https://www.leilaoonline.com.br/lote/detalhe/137210", "ESTEIRA GENIS GT 2000 (VOLTAGEM 110V); COM MANUAL DE INSTRUÇÕES")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=HYPERLINK("https://www.leilaoonline.com.br/lote/detalhe/137218", "025")</f>
      </c>
      <c r="B35" s="4" t="s">
        <f>=HYPERLINK("https://www.leilaoonline.com.br/lote/detalhe/137218", "TRATOR MASSEY FERGUSON MOD. 35; ANO INDEFINIDO; DIESEL; 4 MARCHAS - FUNCIONANDO")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19.000,00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=HYPERLINK("https://www.leilaoonline.com.br/lote/detalhe/137219", "026")</f>
      </c>
      <c r="B36" s="4" t="s">
        <f>=HYPERLINK("https://www.leilaoonline.com.br/lote/detalhe/137219", "TRATOR VALMET 85 ID.; ANO 78")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=HYPERLINK("https://www.leilaoonline.com.br/lote/detalhe/137215", "027")</f>
      </c>
      <c r="B37" s="4" t="s">
        <f>=HYPERLINK("https://www.leilaoonline.com.br/lote/detalhe/137215", "TRATOR VALMET 65 ID; ANO 74/75 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17.500,00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=HYPERLINK("https://www.leilaoonline.com.br/lote/detalhe/137216", "028")</f>
      </c>
      <c r="B38" s="4" t="s">
        <f>=HYPERLINK("https://www.leilaoonline.com.br/lote/detalhe/137216", "veja o vídeo!! TRATOR MASSEY FERGUSON 65 X; ANO 71; CANELA REDONDA; 3 MARCHAS")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23.500,00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=HYPERLINK("https://www.leilaoonline.com.br/lote/detalhe/139135", "029")</f>
      </c>
      <c r="B39" s="4" t="s">
        <f>=HYPERLINK("https://www.leilaoonline.com.br/lote/detalhe/139135", "I/HYUNDAI HR HDLWBSC; 2007/2008; COR FANTASIA; DIESEL - FUNCIONANDO")</f>
      </c>
      <c r="C39" s="4" t="inlineStr">
        <is>
          <t>Não vendido</t>
        </is>
      </c>
      <c r="D39" s="4" t="inlineStr">
        <is>
          <t>52</t>
        </is>
      </c>
      <c r="E39" s="5" t="inlineStr">
        <is>
          <t>29.500,00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=HYPERLINK("https://www.leilaoonline.com.br/lote/detalhe/137217", "030")</f>
      </c>
      <c r="B40" s="4" t="s">
        <f>=HYPERLINK("https://www.leilaoonline.com.br/lote/detalhe/137217", "veja o vídeo!! TRATOR AGRALE 420; ANO 1974 - FUNCIONANDO")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16.000,00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=HYPERLINK("https://www.leilaoonline.com.br/lote/detalhe/139128", "031")</f>
      </c>
      <c r="B41" s="4" t="s">
        <f>=HYPERLINK("https://www.leilaoonline.com.br/lote/detalhe/139128", "veja o vídeo!! TRATOR VALMET 60; COM CONJUNTO DE RETROESCAVADEIRA; DIREÇÃO HIDRÁULICA")</f>
      </c>
      <c r="C41" s="4" t="inlineStr">
        <is>
          <t>Vendido</t>
        </is>
      </c>
      <c r="D41" s="4" t="inlineStr">
        <is>
          <t>34</t>
        </is>
      </c>
      <c r="E41" s="5" t="inlineStr">
        <is>
          <t>28.000,00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=HYPERLINK("https://www.leilaoonline.com.br/lote/detalhe/138933", "032")</f>
      </c>
      <c r="B42" s="4" t="s">
        <f>=HYPERLINK("https://www.leilaoonline.com.br/lote/detalhe/138933", "TRATOR VALMET; COM DIREÇÃO HIDRÁULICA - FUNCIONANDO")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13.500,00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=HYPERLINK("https://www.leilaoonline.com.br/lote/detalhe/137222", "033")</f>
      </c>
      <c r="B43" s="4" t="s">
        <f>=HYPERLINK("https://www.leilaoonline.com.br/lote/detalhe/137222", "veja o vídeo!! TRATOR FENDT FARMER; ANO 1962; COR VERDE; DIESEL; MOTOR MWM 6113/57B")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=HYPERLINK("https://www.leilaoonline.com.br/lote/detalhe/137223", "034")</f>
      </c>
      <c r="B44" s="4" t="s">
        <f>=HYPERLINK("https://www.leilaoonline.com.br/lote/detalhe/137223", "TRATOR CBT 2600; ANO 1984; TRAÇADO; DIREÇÃO HIDRÁULICA; COM COMPRESSOR DE AR PARA ENCHER CILINDROS DE COMANDO; HIDRÁULICO COM PISTÃO")</f>
      </c>
      <c r="C44" s="4" t="inlineStr">
        <is>
          <t>Não vendido</t>
        </is>
      </c>
      <c r="D44" s="4" t="inlineStr">
        <is>
          <t>30</t>
        </is>
      </c>
      <c r="E44" s="5" t="inlineStr">
        <is>
          <t>54.000,00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=HYPERLINK("https://www.leilaoonline.com.br/lote/detalhe/137224", "035")</f>
      </c>
      <c r="B45" s="4" t="s">
        <f>=HYPERLINK("https://www.leilaoonline.com.br/lote/detalhe/137224", "TRATOR MASSEY FERGUSON 55X; EMBREAGEM DUPLA; 4 MARCHAS - FUNCIONANDO")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21.500,00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=HYPERLINK("https://www.leilaoonline.com.br/lote/detalhe/137225", "036")</f>
      </c>
      <c r="B46" s="4" t="s">
        <f>=HYPERLINK("https://www.leilaoonline.com.br/lote/detalhe/137225", "TRATOR FORD 8 BR; SEM ANO DE IDENTIFICAÇÃO OU PLAQUETA")</f>
      </c>
      <c r="C46" s="4" t="inlineStr">
        <is>
          <t>Não vendido</t>
        </is>
      </c>
      <c r="D46" s="4" t="inlineStr">
        <is>
          <t>30</t>
        </is>
      </c>
      <c r="E46" s="5" t="inlineStr">
        <is>
          <t>10.750,00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=HYPERLINK("https://www.leilaoonline.com.br/lote/detalhe/138930", "043")</f>
      </c>
      <c r="B47" s="4" t="s">
        <f>=HYPERLINK("https://www.leilaoonline.com.br/lote/detalhe/138930", "69 TUBOS DE AÇO ZINCADO (SENDO 57 UNIDADES DE 6 POLEGADAS E 12 UNIDADES DE 7 POLEGADAS)")</f>
      </c>
      <c r="C47" s="4" t="inlineStr">
        <is>
          <t>Vendido</t>
        </is>
      </c>
      <c r="D47" s="4" t="inlineStr">
        <is>
          <t>45</t>
        </is>
      </c>
      <c r="E47" s="5" t="inlineStr">
        <is>
          <t>13.500,00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=HYPERLINK("https://www.leilaoonline.com.br/lote/detalhe/137230", "044")</f>
      </c>
      <c r="B48" s="4" t="s">
        <f>=HYPERLINK("https://www.leilaoonline.com.br/lote/detalhe/137230", "35 BARRAS DE CANO DE 6 METROS DE ALUMÍNIO; 4 POLEGADAS")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4.750,00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=HYPERLINK("https://www.leilaoonline.com.br/lote/detalhe/137232", "050")</f>
      </c>
      <c r="B49" s="4" t="s">
        <f>=HYPERLINK("https://www.leilaoonline.com.br/lote/detalhe/137232", "CAMINHÃO FORD 11000; 1990/1990")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=HYPERLINK("https://www.leilaoonline.com.br/lote/detalhe/137234", "052")</f>
      </c>
      <c r="B50" s="4" t="s">
        <f>=HYPERLINK("https://www.leilaoonline.com.br/lote/detalhe/137234", "HYUNDAI/HR HDB; 2011/2012; BRANCA; DIESEL")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=HYPERLINK("https://www.leilaoonline.com.br/lote/detalhe/137231", "053")</f>
      </c>
      <c r="B51" s="4" t="s">
        <f>=HYPERLINK("https://www.leilaoonline.com.br/lote/detalhe/137231", "CARRETA PARA TRATOR")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1.150,00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=HYPERLINK("https://www.leilaoonline.com.br/lote/detalhe/137228", "054")</f>
      </c>
      <c r="B52" s="4" t="s">
        <f>=HYPERLINK("https://www.leilaoonline.com.br/lote/detalhe/137228", "veja o vídeo!! VAGÃO JUMIL JM10.000")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=HYPERLINK("https://www.leilaoonline.com.br/lote/detalhe/137226", "055")</f>
      </c>
      <c r="B53" s="4" t="s">
        <f>=HYPERLINK("https://www.leilaoonline.com.br/lote/detalhe/137226", "CARROÇA COM FREIO E ARREIO")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=HYPERLINK("https://www.leilaoonline.com.br/lote/detalhe/137227", "056")</f>
      </c>
      <c r="B54" s="4" t="s">
        <f>=HYPERLINK("https://www.leilaoonline.com.br/lote/detalhe/137227", "CAÇAMBA VASCULANTE")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3.250,00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=HYPERLINK("https://www.leilaoonline.com.br/lote/detalhe/139129", "057")</f>
      </c>
      <c r="B55" s="4" t="s">
        <f>=HYPERLINK("https://www.leilaoonline.com.br/lote/detalhe/139129", "BAÚ REFRIGERADO; 8M DE COMPRIMENTO; COM GANCHEIRAS PARA FRIGORÍFICO; COM MANGUEIRAS E COMPRESSOR COM SUPORTE PARA MOTOR MERCEDES")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2.350,00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=HYPERLINK("https://www.leilaoonline.com.br/lote/detalhe/137237", "058")</f>
      </c>
      <c r="B56" s="4" t="s">
        <f>=HYPERLINK("https://www.leilaoonline.com.br/lote/detalhe/137237", "BAÚ ALUMÍNIO; 7,50 X 2,60; LARGURA 2,50 ALTURA")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1.750,00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=HYPERLINK("https://www.leilaoonline.com.br/lote/detalhe/137247", "059")</f>
      </c>
      <c r="B57" s="4" t="s">
        <f>=HYPERLINK("https://www.leilaoonline.com.br/lote/detalhe/137247", "CARROCERIA DE MADEIRA")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=HYPERLINK("https://www.leilaoonline.com.br/lote/detalhe/137243", "060")</f>
      </c>
      <c r="B58" s="4" t="s">
        <f>=HYPERLINK("https://www.leilaoonline.com.br/lote/detalhe/137243", "LOTE COM 2 UNIDADES DE CARRETA TANQUE PIPA DE 2.000 LITROS")</f>
      </c>
      <c r="C58" s="4" t="inlineStr">
        <is>
          <t>Vendido</t>
        </is>
      </c>
      <c r="D58" s="4" t="inlineStr">
        <is>
          <t>11</t>
        </is>
      </c>
      <c r="E58" s="5" t="inlineStr">
        <is>
          <t>4.600,00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=HYPERLINK("https://www.leilaoonline.com.br/lote/detalhe/138496", "061")</f>
      </c>
      <c r="B59" s="4" t="s">
        <f>=HYPERLINK("https://www.leilaoonline.com.br/lote/detalhe/138496", "LOTE COM CARRETA 2 RODAS + ARADO DE QUADRO 3 BACIAS")</f>
      </c>
      <c r="C59" s="4" t="inlineStr">
        <is>
          <t>Vendido</t>
        </is>
      </c>
      <c r="D59" s="4" t="inlineStr">
        <is>
          <t>5</t>
        </is>
      </c>
      <c r="E59" s="5" t="inlineStr">
        <is>
          <t>3.550,00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=HYPERLINK("https://www.leilaoonline.com.br/lote/detalhe/137238", "062")</f>
      </c>
      <c r="B60" s="4" t="s">
        <f>=HYPERLINK("https://www.leilaoonline.com.br/lote/detalhe/137238", "CARRETA PARA TRANSPORTE DE PESSOAS")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650,00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=HYPERLINK("https://www.leilaoonline.com.br/lote/detalhe/137240", "063")</f>
      </c>
      <c r="B61" s="4" t="s">
        <f>=HYPERLINK("https://www.leilaoonline.com.br/lote/detalhe/137240", "CARRETA/TANQUE DE ÁGUA")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=HYPERLINK("https://www.leilaoonline.com.br/lote/detalhe/137241", "064")</f>
      </c>
      <c r="B62" s="4" t="s">
        <f>=HYPERLINK("https://www.leilaoonline.com.br/lote/detalhe/137241", "CARRETA 2 RODAS PARA TRATOR")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650,00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=HYPERLINK("https://www.leilaoonline.com.br/lote/detalhe/139132", "065")</f>
      </c>
      <c r="B63" s="4" t="s">
        <f>=HYPERLINK("https://www.leilaoonline.com.br/lote/detalhe/139132", "GRADE NIVELADORA DE CONTROLE REMOTO 24 DISCOS")</f>
      </c>
      <c r="C63" s="4" t="inlineStr">
        <is>
          <t>Não vendido</t>
        </is>
      </c>
      <c r="D63" s="4" t="inlineStr">
        <is>
          <t>26</t>
        </is>
      </c>
      <c r="E63" s="5" t="inlineStr">
        <is>
          <t>16.000,00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=HYPERLINK("https://www.leilaoonline.com.br/lote/detalhe/137244", "067")</f>
      </c>
      <c r="B64" s="4" t="s">
        <f>=HYPERLINK("https://www.leilaoonline.com.br/lote/detalhe/137244", "TANQUE DE FIBRA DE 15.000 LITROS")</f>
      </c>
      <c r="C64" s="4" t="inlineStr">
        <is>
          <t>Vendido</t>
        </is>
      </c>
      <c r="D64" s="4" t="inlineStr">
        <is>
          <t>40</t>
        </is>
      </c>
      <c r="E64" s="5" t="inlineStr">
        <is>
          <t>24.500,00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=HYPERLINK("https://www.leilaoonline.com.br/lote/detalhe/137242", "068")</f>
      </c>
      <c r="B65" s="4" t="s">
        <f>=HYPERLINK("https://www.leilaoonline.com.br/lote/detalhe/137242", "TANQUE PULVERIZADOR JOHN BEAN; CAPACIDADE 2000L; C/ TANQUE DE FIBRA E PLATAFORMA TRASEIRA")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=HYPERLINK("https://www.leilaoonline.com.br/lote/detalhe/138495", "069")</f>
      </c>
      <c r="B66" s="4" t="s">
        <f>=HYPERLINK("https://www.leilaoonline.com.br/lote/detalhe/138495", "ARADO SANTA IZABEL; COM REVERSÍVEL; 3 BACIAS")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1.450,00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=HYPERLINK("https://www.leilaoonline.com.br/lote/detalhe/137246", "071")</f>
      </c>
      <c r="B67" s="4" t="s">
        <f>=HYPERLINK("https://www.leilaoonline.com.br/lote/detalhe/137246", "ADUBADEIRA TATU; 4 LINHAS")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=HYPERLINK("https://www.leilaoonline.com.br/lote/detalhe/138932", "072")</f>
      </c>
      <c r="B68" s="4" t="s">
        <f>=HYPERLINK("https://www.leilaoonline.com.br/lote/detalhe/138932", "ROÇADEIRA")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1.600,00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=HYPERLINK("https://www.leilaoonline.com.br/lote/detalhe/137249", "073")</f>
      </c>
      <c r="B69" s="4" t="s">
        <f>=HYPERLINK("https://www.leilaoonline.com.br/lote/detalhe/137249", "ELEVADOR PARA CARRETA BIM DE 4 X 0.6 METROS")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=HYPERLINK("https://www.leilaoonline.com.br/lote/detalhe/137260", "074")</f>
      </c>
      <c r="B70" s="4" t="s">
        <f>=HYPERLINK("https://www.leilaoonline.com.br/lote/detalhe/137260", "FORRAGEIRA JUMIL")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1.450,00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=HYPERLINK("https://www.leilaoonline.com.br/lote/detalhe/137254", "075")</f>
      </c>
      <c r="B71" s="4" t="s">
        <f>=HYPERLINK("https://www.leilaoonline.com.br/lote/detalhe/137254", "3 TRITURADORES; 1 PICADEIRA NOGUEIRA MODELO 6200 + BENEFICIADOR DE ARROZ COM MOTOR ELÉTRICO MARCA NOGUEIRA")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=HYPERLINK("https://www.leilaoonline.com.br/lote/detalhe/137251", "076")</f>
      </c>
      <c r="B72" s="4" t="s">
        <f>=HYPERLINK("https://www.leilaoonline.com.br/lote/detalhe/137251", "PICADEIRA DE CANA; COM ESTEIRA")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=HYPERLINK("https://www.leilaoonline.com.br/lote/detalhe/137253", "077")</f>
      </c>
      <c r="B73" s="4" t="s">
        <f>=HYPERLINK("https://www.leilaoonline.com.br/lote/detalhe/137253", "CALCAREADEIRA DE 2 RODAS")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=HYPERLINK("https://www.leilaoonline.com.br/lote/detalhe/137257", "078")</f>
      </c>
      <c r="B74" s="4" t="s">
        <f>=HYPERLINK("https://www.leilaoonline.com.br/lote/detalhe/137257", "ADUBADEIRA CALCAREADEIRA VICON")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=HYPERLINK("https://www.leilaoonline.com.br/lote/detalhe/137250", "081")</f>
      </c>
      <c r="B75" s="4" t="s">
        <f>=HYPERLINK("https://www.leilaoonline.com.br/lote/detalhe/137250", "PLAINA LIMADORA")</f>
      </c>
      <c r="C75" s="4" t="inlineStr">
        <is>
          <t>Não vendido</t>
        </is>
      </c>
      <c r="D75" s="4" t="inlineStr">
        <is>
          <t>6</t>
        </is>
      </c>
      <c r="E75" s="5" t="inlineStr">
        <is>
          <t>2.350,00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=HYPERLINK("https://www.leilaoonline.com.br/lote/detalhe/137252", "082")</f>
      </c>
      <c r="B76" s="4" t="s">
        <f>=HYPERLINK("https://www.leilaoonline.com.br/lote/detalhe/137252", "GAIOLA BOIADEIRA; PARA F1000")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=HYPERLINK("https://www.leilaoonline.com.br/lote/detalhe/137255", "083")</f>
      </c>
      <c r="B77" s="4" t="s">
        <f>=HYPERLINK("https://www.leilaoonline.com.br/lote/detalhe/137255", "PLANTADEIRA DE PLANTIO DIRETO MARCA SLC 4; LINHAS MODELO 708 + CAIXA DE COMPONENTES")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=HYPERLINK("https://www.leilaoonline.com.br/lote/detalhe/137256", "084")</f>
      </c>
      <c r="B78" s="4" t="s">
        <f>=HYPERLINK("https://www.leilaoonline.com.br/lote/detalhe/137256", "TANQUE PULVERIZADOR 2000L EQUIPADO COM BOMBA; MARCA HORIZON; TANQUE DE POLIETILENO")</f>
      </c>
      <c r="C78" s="4" t="inlineStr">
        <is>
          <t>Vendido</t>
        </is>
      </c>
      <c r="D78" s="4" t="inlineStr">
        <is>
          <t>29</t>
        </is>
      </c>
      <c r="E78" s="5" t="inlineStr">
        <is>
          <t>5.200,00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=HYPERLINK("https://www.leilaoonline.com.br/lote/detalhe/137258", "085")</f>
      </c>
      <c r="B79" s="4" t="s">
        <f>=HYPERLINK("https://www.leilaoonline.com.br/lote/detalhe/137258", "FURADEIRA DE BANCADA")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=HYPERLINK("https://www.leilaoonline.com.br/lote/detalhe/137259", "086")</f>
      </c>
      <c r="B80" s="4" t="s">
        <f>=HYPERLINK("https://www.leilaoonline.com.br/lote/detalhe/137259", "GRADE NIVELADORA ARTICULADA DE 28 DISCOS DE 16''; MARCA PICCIN")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1.300,00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=HYPERLINK("https://www.leilaoonline.com.br/lote/detalhe/137262", "087")</f>
      </c>
      <c r="B81" s="4" t="s">
        <f>=HYPERLINK("https://www.leilaoonline.com.br/lote/detalhe/137262", "CABINE COM BANCOS (CAMINHÃO VOLKS 12 140)")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3.250,00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=HYPERLINK("https://www.leilaoonline.com.br/lote/detalhe/137261", "088")</f>
      </c>
      <c r="B82" s="4" t="s">
        <f>=HYPERLINK("https://www.leilaoonline.com.br/lote/detalhe/137261", "LOTE COM 17 UNIDADES DE FERRAMENTAS; MARCA BELZER (NOVAS)")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=HYPERLINK("https://www.leilaoonline.com.br/lote/detalhe/137265", "089")</f>
      </c>
      <c r="B83" s="4" t="s">
        <f>=HYPERLINK("https://www.leilaoonline.com.br/lote/detalhe/137265", "BROCA PARA CONCRETO; BOSCH SPEED X; SDS MAX; MEDIDAS 35X800X920MM (NOVA)")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=HYPERLINK("https://www.leilaoonline.com.br/lote/detalhe/137263", "090")</f>
      </c>
      <c r="B84" s="4" t="s">
        <f>=HYPERLINK("https://www.leilaoonline.com.br/lote/detalhe/137263", "veja o vídeo!! JETBOOD 5 LUGARES, ANO 2013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8.500,00</t>
        </is>
      </c>
      <c r="F84" s="4" t="inlineStr">
        <is>
          <t>2500.00</t>
        </is>
      </c>
    </row>
    <row collapsed="false" customFormat="false" customHeight="false" hidden="false" ht="12.1" outlineLevel="0" r="85">
      <c r="A85" s="5" t="s">
        <f>=HYPERLINK("https://www.leilaoonline.com.br/lote/detalhe/137264", "091")</f>
      </c>
      <c r="B85" s="4" t="s">
        <f>=HYPERLINK("https://www.leilaoonline.com.br/lote/detalhe/137264", "SERRA DE FITA VERTICAL INDUSTRIAL")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=HYPERLINK("https://www.leilaoonline.com.br/lote/detalhe/137274", "092")</f>
      </c>
      <c r="B86" s="4" t="s">
        <f>=HYPERLINK("https://www.leilaoonline.com.br/lote/detalhe/137274", "FORRAGEIRA NOGUEIRA")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=HYPERLINK("https://www.leilaoonline.com.br/lote/detalhe/137266", "093")</f>
      </c>
      <c r="B87" s="4" t="s">
        <f>=HYPERLINK("https://www.leilaoonline.com.br/lote/detalhe/137266", "BRITADOR DE MANDÍBULA 50/30")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1250.00</t>
        </is>
      </c>
    </row>
    <row collapsed="false" customFormat="false" customHeight="false" hidden="false" ht="12.1" outlineLevel="0" r="88">
      <c r="A88" s="5" t="s">
        <f>=HYPERLINK("https://www.leilaoonline.com.br/lote/detalhe/137267", "094")</f>
      </c>
      <c r="B88" s="4" t="s">
        <f>=HYPERLINK("https://www.leilaoonline.com.br/lote/detalhe/137267", "SULCADOR ADUBADOR; MARCA ROSSETI; C/ 2 ADUBADEIRAS E 2 SULCADORES PARA CANA")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1.250,00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=HYPERLINK("https://www.leilaoonline.com.br/lote/detalhe/137268", "095")</f>
      </c>
      <c r="B89" s="4" t="s">
        <f>=HYPERLINK("https://www.leilaoonline.com.br/lote/detalhe/137268", "APLICADOR DE ADUBO E CALCÁRIO DE 4 LINHAS; MARCA KAMAQ + PULVERIZADOR 400L; MARCA CIMABER; EQUIPADO COM BOMBA")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=HYPERLINK("https://www.leilaoonline.com.br/lote/detalhe/137269", "096")</f>
      </c>
      <c r="B90" s="4" t="s">
        <f>=HYPERLINK("https://www.leilaoonline.com.br/lote/detalhe/137269", "ADUBADEIRA CALCAREADEIRA; MARCA VICON; MODELO DS1350; DISTRIBUIÇÃO DISCO DUPLO P/ REFORMA")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=HYPERLINK("https://www.leilaoonline.com.br/lote/detalhe/137270", "097")</f>
      </c>
      <c r="B91" s="4" t="s">
        <f>=HYPERLINK("https://www.leilaoonline.com.br/lote/detalhe/137270", "CABINE MARCA DMB + CABKIT MARCA MATÃO")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=HYPERLINK("https://www.leilaoonline.com.br/lote/detalhe/137271", "098")</f>
      </c>
      <c r="B92" s="4" t="s">
        <f>=HYPERLINK("https://www.leilaoonline.com.br/lote/detalhe/137271", "9 PLANTADEIRAS MANUAIS + PULVERIZADOR HATSUTA 400L SEM BOMBA + TANQUE PULVERIZADOR CITROMAQ COM BOMBA DE 4000L SEM RODA")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=HYPERLINK("https://www.leilaoonline.com.br/lote/detalhe/137272", "099")</f>
      </c>
      <c r="B93" s="4" t="s">
        <f>=HYPERLINK("https://www.leilaoonline.com.br/lote/detalhe/137272", "3 CHASSIS DE CARRETA COM RODA SENDO 1 DELES COM TORRE")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=HYPERLINK("https://www.leilaoonline.com.br/lote/detalhe/137275", "100")</f>
      </c>
      <c r="B94" s="4" t="s">
        <f>=HYPERLINK("https://www.leilaoonline.com.br/lote/detalhe/137275", "CATA CAPIM")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1.250,00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=HYPERLINK("https://www.leilaoonline.com.br/lote/detalhe/137273", "101")</f>
      </c>
      <c r="B95" s="4" t="s">
        <f>=HYPERLINK("https://www.leilaoonline.com.br/lote/detalhe/137273", "SUBSOLADOR 9 HASTES DE CONTROLE REMOTO")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2.500,00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=HYPERLINK("https://www.leilaoonline.com.br/lote/detalhe/137277", "102")</f>
      </c>
      <c r="B96" s="4" t="s">
        <f>=HYPERLINK("https://www.leilaoonline.com.br/lote/detalhe/137277", "4 PNEUS (MEDIDA 600-65-28)")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=HYPERLINK("https://www.leilaoonline.com.br/lote/detalhe/137278", "103")</f>
      </c>
      <c r="B97" s="4" t="s">
        <f>=HYPERLINK("https://www.leilaoonline.com.br/lote/detalhe/137278", "2 PNEUS (MEDIDA 24-5-32)")</f>
      </c>
      <c r="C97" s="4" t="inlineStr">
        <is>
          <t>Não vendido</t>
        </is>
      </c>
      <c r="D97" s="4" t="inlineStr">
        <is>
          <t>8</t>
        </is>
      </c>
      <c r="E97" s="5" t="inlineStr">
        <is>
          <t>5.500,00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=HYPERLINK("https://www.leilaoonline.com.br/lote/detalhe/137285", "104")</f>
      </c>
      <c r="B98" s="4" t="s">
        <f>=HYPERLINK("https://www.leilaoonline.com.br/lote/detalhe/137285", "7 UNIDADES DE PNEUS 215-17.5")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=HYPERLINK("https://www.leilaoonline.com.br/lote/detalhe/137286", "105")</f>
      </c>
      <c r="B99" s="4" t="s">
        <f>=HYPERLINK("https://www.leilaoonline.com.br/lote/detalhe/137286", "11 UNIDADES DE CAIXA DE MARCHA; DIVERSAS; LINHA LEVE")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=HYPERLINK("https://www.leilaoonline.com.br/lote/detalhe/137287", "106")</f>
      </c>
      <c r="B100" s="4" t="s">
        <f>=HYPERLINK("https://www.leilaoonline.com.br/lote/detalhe/137287", "41 UNIDADES DE TANQUE DE COMBUSTIVEL; DIVERSOS; LINHA LEVE")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=HYPERLINK("https://www.leilaoonline.com.br/lote/detalhe/137276", "107")</f>
      </c>
      <c r="B101" s="4" t="s">
        <f>=HYPERLINK("https://www.leilaoonline.com.br/lote/detalhe/137276", "CONCHA DE HIDRAULICO PARA TRATOR")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1.150,00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=HYPERLINK("https://www.leilaoonline.com.br/lote/detalhe/137288", "108")</f>
      </c>
      <c r="B102" s="4" t="s">
        <f>=HYPERLINK("https://www.leilaoonline.com.br/lote/detalhe/137288", "GRADE ARADORA; 14 DISCOS")</f>
      </c>
      <c r="C102" s="4" t="inlineStr">
        <is>
          <t>Não vendido</t>
        </is>
      </c>
      <c r="D102" s="4" t="inlineStr">
        <is>
          <t>5</t>
        </is>
      </c>
      <c r="E102" s="5" t="inlineStr">
        <is>
          <t>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=HYPERLINK("https://www.leilaoonline.com.br/lote/detalhe/137279", "111")</f>
      </c>
      <c r="B103" s="4" t="s">
        <f>=HYPERLINK("https://www.leilaoonline.com.br/lote/detalhe/137279", "CONTAINER MARÍTIMO DE 6 METROS")</f>
      </c>
      <c r="C103" s="4" t="inlineStr">
        <is>
          <t>Não vendido</t>
        </is>
      </c>
      <c r="D103" s="4" t="inlineStr">
        <is>
          <t>4</t>
        </is>
      </c>
      <c r="E103" s="5" t="inlineStr">
        <is>
          <t>3.250,00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=HYPERLINK("https://www.leilaoonline.com.br/lote/detalhe/137280", "118")</f>
      </c>
      <c r="B104" s="4" t="s">
        <f>=HYPERLINK("https://www.leilaoonline.com.br/lote/detalhe/137280", "CONCHA PARA CARREGADEIRA; DE 1.8 METROS DE LARGURA")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=HYPERLINK("https://www.leilaoonline.com.br/lote/detalhe/137284", "119")</f>
      </c>
      <c r="B105" s="4" t="s">
        <f>=HYPERLINK("https://www.leilaoonline.com.br/lote/detalhe/137284", "CAPACETE REEVU 363 TECHNOLOGY")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=HYPERLINK("https://www.leilaoonline.com.br/lote/detalhe/137281", "120")</f>
      </c>
      <c r="B106" s="4" t="s">
        <f>=HYPERLINK("https://www.leilaoonline.com.br/lote/detalhe/137281", "RACK FURAKAWA RACK ABERTO ENTERPRISE 45U")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=HYPERLINK("https://www.leilaoonline.com.br/lote/detalhe/137282", "121")</f>
      </c>
      <c r="B107" s="4" t="s">
        <f>=HYPERLINK("https://www.leilaoonline.com.br/lote/detalhe/137282", "AR CONDICIONADO DE JANELA 18.000 BTUS; MARCA SPRINGER; QUENTE E FRIO")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=HYPERLINK("https://www.leilaoonline.com.br/lote/detalhe/137283", "1057")</f>
      </c>
      <c r="B108" s="4" t="s">
        <f>=HYPERLINK("https://www.leilaoonline.com.br/lote/detalhe/137283", "LOTE 08 - CARRETA REBOQUE 4 PNEUS COM 2 BANHEIROS QUÍMICOS MÓVEIS MASCULINO E FEMININO; C/ ÁRMARIO DE FERRO E CAIXA D'ÁGUA INÓX")</f>
      </c>
      <c r="C108" s="4" t="inlineStr">
        <is>
          <t>Não vendido</t>
        </is>
      </c>
      <c r="D108" s="4" t="inlineStr">
        <is>
          <t>6</t>
        </is>
      </c>
      <c r="E108" s="5" t="inlineStr">
        <is>
          <t>2.250,00</t>
        </is>
      </c>
      <c r="F10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2026-09-20T22:31:11.00Z</dcterms:created>
  <dc:creator>Tellks Tecnologia</dc:creator>
  <cp:revision>0</cp:revision>
</cp:coreProperties>
</file>