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Tracker • Evoque • City • Yaris • Amarok • Cruze • Tucson • Etios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=HYPERLINK("https://www.leilaoonline.com.br/lote/detalhe/138214", "101")</f>
      </c>
      <c r="B11" s="4" t="s">
        <f>=HYPERLINK("https://www.leilaoonline.com.br/lote/detalhe/138214", "veja o vídeo!! I/VW AMAROK CD 4X4 HIGH; 2012/2012; PRETA; DIESEL - FUNCIONANDO")</f>
      </c>
      <c r="C11" s="4" t="inlineStr">
        <is>
          <t>Não vendido</t>
        </is>
      </c>
      <c r="D11" s="4" t="inlineStr">
        <is>
          <t>81</t>
        </is>
      </c>
      <c r="E11" s="5" t="inlineStr">
        <is>
          <t>68.000,00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=HYPERLINK("https://www.leilaoonline.com.br/lote/detalhe/138335", "102")</f>
      </c>
      <c r="B12" s="4" t="s">
        <f>=HYPERLINK("https://www.leilaoonline.com.br/lote/detalhe/138335", "MMC/L200 TRITON FLEX; 2010/2011; BRANCA; ALCO./GASOL. - FUNCIONANDO")</f>
      </c>
      <c r="C12" s="4" t="inlineStr">
        <is>
          <t>Não vendido</t>
        </is>
      </c>
      <c r="D12" s="4" t="inlineStr">
        <is>
          <t>67</t>
        </is>
      </c>
      <c r="E12" s="5" t="inlineStr">
        <is>
          <t>47.000,00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=HYPERLINK("https://www.leilaoonline.com.br/lote/detalhe/138213", "103")</f>
      </c>
      <c r="B13" s="4" t="s">
        <f>=HYPERLINK("https://www.leilaoonline.com.br/lote/detalhe/138213", "veja o vídeo!! TOYOTA/YARIS HA PLS15CNT; 2020/2021; CINZA; ALCO./GASOL. - FUNC. - IPVA 2022 OK - FIPE: 90.652,00")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55.750,00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=HYPERLINK("https://www.leilaoonline.com.br/lote/detalhe/138211", "104")</f>
      </c>
      <c r="B14" s="4" t="s">
        <f>=HYPERLINK("https://www.leilaoonline.com.br/lote/detalhe/138211", "veja o vídeo!! HONDA/HR-V EXL; 2016/2016; PRATA; ALCO./GASOL. - FUNCIONANDO")</f>
      </c>
      <c r="C14" s="4" t="inlineStr">
        <is>
          <t>Não vendido</t>
        </is>
      </c>
      <c r="D14" s="4" t="inlineStr">
        <is>
          <t>75</t>
        </is>
      </c>
      <c r="E14" s="5" t="inlineStr">
        <is>
          <t>73.500,00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=HYPERLINK("https://www.leilaoonline.com.br/lote/detalhe/138222", "105")</f>
      </c>
      <c r="B15" s="4" t="s">
        <f>=HYPERLINK("https://www.leilaoonline.com.br/lote/detalhe/138222",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61</t>
        </is>
      </c>
      <c r="E15" s="5" t="inlineStr">
        <is>
          <t>57.000,00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=HYPERLINK("https://www.leilaoonline.com.br/lote/detalhe/138256", "106")</f>
      </c>
      <c r="B16" s="4" t="s">
        <f>=HYPERLINK("https://www.leilaoonline.com.br/lote/detalhe/138256", "veja o vídeo!! I/MMC OUTLANDER 2.2 D; 2016/2016; PRATA; DIESEL - FUNCIONANDO - R$ 148.466,00")</f>
      </c>
      <c r="C16" s="4" t="inlineStr">
        <is>
          <t>Não vendido</t>
        </is>
      </c>
      <c r="D16" s="4" t="inlineStr">
        <is>
          <t>132</t>
        </is>
      </c>
      <c r="E16" s="5" t="inlineStr">
        <is>
          <t>100.500,00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=HYPERLINK("https://www.leilaoonline.com.br/lote/detalhe/138338", "107")</f>
      </c>
      <c r="B17" s="4" t="s">
        <f>=HYPERLINK("https://www.leilaoonline.com.br/lote/detalhe/138338", "veja o vídeo!! HONDA/WR-V EX CVT; 2019/2020; PRATA; ALCO./GASOL. - FUNCIONANDO - IPVA 2022 OK - FIPE: 97.603,00")</f>
      </c>
      <c r="C17" s="4" t="inlineStr">
        <is>
          <t>Não vendido</t>
        </is>
      </c>
      <c r="D17" s="4" t="inlineStr">
        <is>
          <t>53</t>
        </is>
      </c>
      <c r="E17" s="5" t="inlineStr">
        <is>
          <t>64.000,00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=HYPERLINK("https://www.leilaoonline.com.br/lote/detalhe/138212", "108")</f>
      </c>
      <c r="B18" s="4" t="s">
        <f>=HYPERLINK("https://www.leilaoonline.com.br/lote/detalhe/138212", "veja o vídeo!! VW/NIVUS HL TSI AD; 2021/2021; VERMELHA; ALCO./GASOL. - FUNC. - IPVA 2022 PAGO - FIPE: 127.244,00")</f>
      </c>
      <c r="C18" s="4" t="inlineStr">
        <is>
          <t>Não vendido</t>
        </is>
      </c>
      <c r="D18" s="4" t="inlineStr">
        <is>
          <t>42</t>
        </is>
      </c>
      <c r="E18" s="5" t="inlineStr">
        <is>
          <t>100.500,00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=HYPERLINK("https://www.leilaoonline.com.br/lote/detalhe/138262", "109")</f>
      </c>
      <c r="B19" s="4" t="s">
        <f>=HYPERLINK("https://www.leilaoonline.com.br/lote/detalhe/138262", "veja o vídeo!! HYUNDAI/HB2010TA SPORT; 2020/2021; VERMELHA; ALCO./GASOL. - FUNCIONANDO")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51.500,00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=HYPERLINK("https://www.leilaoonline.com.br/lote/detalhe/138337", "110")</f>
      </c>
      <c r="B20" s="4" t="s">
        <f>=HYPERLINK("https://www.leilaoonline.com.br/lote/detalhe/138337", "HYUNDAI/HB20 1.6M COMF; 2019/2019; BRANCA; ALCO./GASOL. - FUNCIONANDO - IPVA 2022 OK - FIPE: 68.834,00")</f>
      </c>
      <c r="C20" s="4" t="inlineStr">
        <is>
          <t>Não vendido</t>
        </is>
      </c>
      <c r="D20" s="4" t="inlineStr">
        <is>
          <t>41</t>
        </is>
      </c>
      <c r="E20" s="5" t="inlineStr">
        <is>
          <t>43.000,00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=HYPERLINK("https://www.leilaoonline.com.br/lote/detalhe/138215", "111")</f>
      </c>
      <c r="B21" s="4" t="s">
        <f>=HYPERLINK("https://www.leilaoonline.com.br/lote/detalhe/138215", "veja o vídeo!! TOYOTA/ETIOS HB X; 2016/2016; CINZA; ALCO./GASOL. - FUNCIONANDO")</f>
      </c>
      <c r="C21" s="4" t="inlineStr">
        <is>
          <t>Não vendido</t>
        </is>
      </c>
      <c r="D21" s="4" t="inlineStr">
        <is>
          <t>27</t>
        </is>
      </c>
      <c r="E21" s="5" t="inlineStr">
        <is>
          <t>17.500,00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=HYPERLINK("https://www.leilaoonline.com.br/lote/detalhe/138217", "112")</f>
      </c>
      <c r="B22" s="4" t="s">
        <f>=HYPERLINK("https://www.leilaoonline.com.br/lote/detalhe/138217", "veja o vídeo!! LR/EVOQUE P240 SE; 2018/2018; PRETA; GASOLINA - FUNCIONANDO")</f>
      </c>
      <c r="C22" s="4" t="inlineStr">
        <is>
          <t>Não vendido</t>
        </is>
      </c>
      <c r="D22" s="4" t="inlineStr">
        <is>
          <t>105</t>
        </is>
      </c>
      <c r="E22" s="5" t="inlineStr">
        <is>
          <t>173.500,00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=HYPERLINK("https://www.leilaoonline.com.br/lote/detalhe/138220", "113")</f>
      </c>
      <c r="B23" s="4" t="s">
        <f>=HYPERLINK("https://www.leilaoonline.com.br/lote/detalhe/138220", "veja o vídeo!! CHEV/PRISMA 1.0MT LT; 2013/2013; CINZA; ALCO./GASOL.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22.500,00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=HYPERLINK("https://www.leilaoonline.com.br/lote/detalhe/138201", "114")</f>
      </c>
      <c r="B24" s="4" t="s">
        <f>=HYPERLINK("https://www.leilaoonline.com.br/lote/detalhe/138201", "veja o vídeo!! I/LR DISCOVERY SDV6 SE; 2014/2015; AZUL; DIESEL - FUNCIONANDO")</f>
      </c>
      <c r="C24" s="4" t="inlineStr">
        <is>
          <t>Não vendido</t>
        </is>
      </c>
      <c r="D24" s="4" t="inlineStr">
        <is>
          <t>9</t>
        </is>
      </c>
      <c r="E24" s="5" t="inlineStr">
        <is>
          <t>37.500,00</t>
        </is>
      </c>
      <c r="F24" s="4" t="inlineStr">
        <is>
          <t>1500.00</t>
        </is>
      </c>
    </row>
    <row collapsed="false" customFormat="false" customHeight="false" hidden="false" ht="12.1" outlineLevel="0" r="25">
      <c r="A25" s="5" t="s">
        <f>=HYPERLINK("https://www.leilaoonline.com.br/lote/detalhe/138226", "115")</f>
      </c>
      <c r="B25" s="4" t="s">
        <f>=HYPERLINK("https://www.leilaoonline.com.br/lote/detalhe/138226", "veja o vídeo!! HONDA/FIT PERSONAL; 2018/2019; BRANCA; ALCO./GASOL. - FUNCIONANDO - FIPE R$ 78.298,00")</f>
      </c>
      <c r="C25" s="4" t="inlineStr">
        <is>
          <t>Não vendido</t>
        </is>
      </c>
      <c r="D25" s="4" t="inlineStr">
        <is>
          <t>64</t>
        </is>
      </c>
      <c r="E25" s="5" t="inlineStr">
        <is>
          <t>66.750,00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=HYPERLINK("https://www.leilaoonline.com.br/lote/detalhe/138237", "116")</f>
      </c>
      <c r="B26" s="4" t="s">
        <f>=HYPERLINK("https://www.leilaoonline.com.br/lote/detalhe/138237", "veja o vídeo!! HYUNDAI/TUCSON GLSB; 2014/2015; PRATA; ALCO./GASOL. - FUNCIONANDO - FIPE R$ 56.957,00")</f>
      </c>
      <c r="C26" s="4" t="inlineStr">
        <is>
          <t>Não vendido</t>
        </is>
      </c>
      <c r="D26" s="4" t="inlineStr">
        <is>
          <t>37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=HYPERLINK("https://www.leilaoonline.com.br/lote/detalhe/138227", "117")</f>
      </c>
      <c r="B27" s="4" t="s">
        <f>=HYPERLINK("https://www.leilaoonline.com.br/lote/detalhe/138227", "veja o vídeo!! FIAT/SIENA ATTRACTIV 1.4; 2012/2013; CINZA; ALCO./GASOL. - FUNCIONANDO - IPVA 2022 PAGO")</f>
      </c>
      <c r="C27" s="4" t="inlineStr">
        <is>
          <t>Não vendido</t>
        </is>
      </c>
      <c r="D27" s="4" t="inlineStr">
        <is>
          <t>62</t>
        </is>
      </c>
      <c r="E27" s="5" t="inlineStr">
        <is>
          <t>19.750,00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=HYPERLINK("https://www.leilaoonline.com.br/lote/detalhe/138234", "118")</f>
      </c>
      <c r="B28" s="4" t="s">
        <f>=HYPERLINK("https://www.leilaoonline.com.br/lote/detalhe/138234", "veja o vídeo!! CHEVROLET/ONIX 1.4AT ACT; 2018/2019; PRETA; ALCO./GASOL. - FUNCIONANDO")</f>
      </c>
      <c r="C28" s="4" t="inlineStr">
        <is>
          <t>Não vendido</t>
        </is>
      </c>
      <c r="D28" s="4" t="inlineStr">
        <is>
          <t>10</t>
        </is>
      </c>
      <c r="E28" s="5" t="inlineStr">
        <is>
          <t>32.000,00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=HYPERLINK("https://www.leilaoonline.com.br/lote/detalhe/138228", "119")</f>
      </c>
      <c r="B29" s="4" t="s">
        <f>=HYPERLINK("https://www.leilaoonline.com.br/lote/detalhe/138228", "HONDA/FIT EXL CVT; 2014/2015; VERMELHA; ALCO./GASOL. - FUNCIONANDO - IPVA 2022 OK")</f>
      </c>
      <c r="C29" s="4" t="inlineStr">
        <is>
          <t>Não vendido</t>
        </is>
      </c>
      <c r="D29" s="4" t="inlineStr">
        <is>
          <t>40</t>
        </is>
      </c>
      <c r="E29" s="5" t="inlineStr">
        <is>
          <t>38.750,00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=HYPERLINK("https://www.leilaoonline.com.br/lote/detalhe/138236", "120")</f>
      </c>
      <c r="B30" s="4" t="s">
        <f>=HYPERLINK("https://www.leilaoonline.com.br/lote/detalhe/138236", "veja o vídeo!! HYUNDAI/HB20S 1.6A PREM; 2015/2015; PRATA; ALCO./GASOL. - FUNCIONANDO")</f>
      </c>
      <c r="C30" s="4" t="inlineStr">
        <is>
          <t>Não vendido</t>
        </is>
      </c>
      <c r="D30" s="4" t="inlineStr">
        <is>
          <t>76</t>
        </is>
      </c>
      <c r="E30" s="5" t="inlineStr">
        <is>
          <t>34.000,00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=HYPERLINK("https://www.leilaoonline.com.br/lote/detalhe/138230", "121")</f>
      </c>
      <c r="B31" s="4" t="s">
        <f>=HYPERLINK("https://www.leilaoonline.com.br/lote/detalhe/138230", "veja o vídeo!! CHEVROLET/CRUZE LT NB; 2013/2013; PRATA;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21.000,00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=HYPERLINK("https://www.leilaoonline.com.br/lote/detalhe/138229", "122")</f>
      </c>
      <c r="B32" s="4" t="s">
        <f>=HYPERLINK("https://www.leilaoonline.com.br/lote/detalhe/138229", "I/NISSAN VERSA 16SV FLEX; 2013/2014; PRETA; ALCO./GASOL. - FUNCIONANDO")</f>
      </c>
      <c r="C32" s="4" t="inlineStr">
        <is>
          <t>Não vendido</t>
        </is>
      </c>
      <c r="D32" s="4" t="inlineStr">
        <is>
          <t>15</t>
        </is>
      </c>
      <c r="E32" s="5" t="inlineStr">
        <is>
          <t>16.000,00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=HYPERLINK("https://www.leilaoonline.com.br/lote/detalhe/138232", "123")</f>
      </c>
      <c r="B33" s="4" t="s">
        <f>=HYPERLINK("https://www.leilaoonline.com.br/lote/detalhe/138232", "veja o vídeo!! TOYOTA/ETIOS HB XS 15; 2015/2015; CINZA; ALCO./GASOL. - FUNCIONANDO")</f>
      </c>
      <c r="C33" s="4" t="inlineStr">
        <is>
          <t>Não vendido</t>
        </is>
      </c>
      <c r="D33" s="4" t="inlineStr">
        <is>
          <t>16</t>
        </is>
      </c>
      <c r="E33" s="5" t="inlineStr">
        <is>
          <t>21.000,00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=HYPERLINK("https://www.leilaoonline.com.br/lote/detalhe/138233", "124")</f>
      </c>
      <c r="B34" s="4" t="s">
        <f>=HYPERLINK("https://www.leilaoonline.com.br/lote/detalhe/138233", "VW/SPACEFOX 1.6 GII; 2013/2014; BRANCA; ALCO./GASOL. - FUNCIONANDO")</f>
      </c>
      <c r="C34" s="4" t="inlineStr">
        <is>
          <t>Não vendido</t>
        </is>
      </c>
      <c r="D34" s="4" t="inlineStr">
        <is>
          <t>36</t>
        </is>
      </c>
      <c r="E34" s="5" t="inlineStr">
        <is>
          <t>21.500,00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=HYPERLINK("https://www.leilaoonline.com.br/lote/detalhe/138231", "125")</f>
      </c>
      <c r="B35" s="4" t="s">
        <f>=HYPERLINK("https://www.leilaoonline.com.br/lote/detalhe/138231", "veja o vídeo!! VW/PARATI CELA 1.8; 2008/2009; BRANCA; ALCO./GASOL. - FUNCIONANDO")</f>
      </c>
      <c r="C35" s="4" t="inlineStr">
        <is>
          <t>Não vendido</t>
        </is>
      </c>
      <c r="D35" s="4" t="inlineStr">
        <is>
          <t>20</t>
        </is>
      </c>
      <c r="E35" s="5" t="inlineStr">
        <is>
          <t>11.250,00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=HYPERLINK("https://www.leilaoonline.com.br/lote/detalhe/138238", "126")</f>
      </c>
      <c r="B36" s="4" t="s">
        <f>=HYPERLINK("https://www.leilaoonline.com.br/lote/detalhe/138238", "veja o vídeo!! FIAT/DOBLO ADVENT FLEX; 2006/2006; CINZA; ALCO./GASOL. - FUNCIONANDO")</f>
      </c>
      <c r="C36" s="4" t="inlineStr">
        <is>
          <t>Não vendido</t>
        </is>
      </c>
      <c r="D36" s="4" t="inlineStr">
        <is>
          <t>30</t>
        </is>
      </c>
      <c r="E36" s="5" t="inlineStr">
        <is>
          <t>19.500,00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=HYPERLINK("https://www.leilaoonline.com.br/lote/detalhe/138235", "127")</f>
      </c>
      <c r="B37" s="4" t="s">
        <f>=HYPERLINK("https://www.leilaoonline.com.br/lote/detalhe/138235", "HONDA/SH 300I; 2018/2018; MARROM; GASOLINA - FUNCIONANDO")</f>
      </c>
      <c r="C37" s="4" t="inlineStr">
        <is>
          <t>Não vendido</t>
        </is>
      </c>
      <c r="D37" s="4" t="inlineStr">
        <is>
          <t>8</t>
        </is>
      </c>
      <c r="E37" s="5" t="inlineStr">
        <is>
          <t>10.000,00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=HYPERLINK("https://www.leilaoonline.com.br/lote/detalhe/138239", "128")</f>
      </c>
      <c r="B38" s="4" t="s">
        <f>=HYPERLINK("https://www.leilaoonline.com.br/lote/detalhe/138239", "veja o vídeo!! FIAT/DOBLO RONTAN AMB; 2007/2008; BRANCA; ALCO./GASOL. - FUNCIONANDO")</f>
      </c>
      <c r="C38" s="4" t="inlineStr">
        <is>
          <t>Não vendido</t>
        </is>
      </c>
      <c r="D38" s="4" t="inlineStr">
        <is>
          <t>21</t>
        </is>
      </c>
      <c r="E38" s="5" t="inlineStr">
        <is>
          <t>11.500,00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=HYPERLINK("https://www.leilaoonline.com.br/lote/detalhe/138240", "129")</f>
      </c>
      <c r="B39" s="4" t="s">
        <f>=HYPERLINK("https://www.leilaoonline.com.br/lote/detalhe/138240", "veja o vídeo!! HONDA/CIVIC LXS; 2013/2014; PRATA; ALCO./GASOL. - FUNCIONANDO - IPVA 2022 PAGO")</f>
      </c>
      <c r="C39" s="4" t="inlineStr">
        <is>
          <t>Não vendido</t>
        </is>
      </c>
      <c r="D39" s="4" t="inlineStr">
        <is>
          <t>61</t>
        </is>
      </c>
      <c r="E39" s="5" t="inlineStr">
        <is>
          <t>41.000,00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=HYPERLINK("https://www.leilaoonline.com.br/lote/detalhe/138248", "130")</f>
      </c>
      <c r="B40" s="4" t="s">
        <f>=HYPERLINK("https://www.leilaoonline.com.br/lote/detalhe/138248", "veja o vídeo!! HONDA/CITY EX FLEX; 2010/2010; PRETA; ALCO./GASOL. - FUNCIONANDO - IPVA 2022 OK")</f>
      </c>
      <c r="C40" s="4" t="inlineStr">
        <is>
          <t>Vendido</t>
        </is>
      </c>
      <c r="D40" s="4" t="inlineStr">
        <is>
          <t>93</t>
        </is>
      </c>
      <c r="E40" s="5" t="inlineStr">
        <is>
          <t>30.500,00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=HYPERLINK("https://www.leilaoonline.com.br/lote/detalhe/138333", "131")</f>
      </c>
      <c r="B41" s="4" t="s">
        <f>=HYPERLINK("https://www.leilaoonline.com.br/lote/detalhe/138333", "VW/GOL GTS; 1988/1988; PRETA; ALCOOL - FUNCIONANDO")</f>
      </c>
      <c r="C41" s="4" t="inlineStr">
        <is>
          <t>Não vendido</t>
        </is>
      </c>
      <c r="D41" s="4" t="inlineStr">
        <is>
          <t>44</t>
        </is>
      </c>
      <c r="E41" s="5" t="inlineStr">
        <is>
          <t>14.250,00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=HYPERLINK("https://www.leilaoonline.com.br/lote/detalhe/138246", "132")</f>
      </c>
      <c r="B42" s="4" t="s">
        <f>=HYPERLINK("https://www.leilaoonline.com.br/lote/detalhe/138246", "HONDA/PCX 150; 2020/2020; CINZA; GASOLINA - FUNCIONANDO")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10.250,00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=HYPERLINK("https://www.leilaoonline.com.br/lote/detalhe/138332", "133")</f>
      </c>
      <c r="B43" s="4" t="s">
        <f>=HYPERLINK("https://www.leilaoonline.com.br/lote/detalhe/138332", "RENAULT/MEGANESD DYN 16; 2007/2008; PRETA; ALCO./GASOL. - FUNCIONANDO")</f>
      </c>
      <c r="C43" s="4" t="inlineStr">
        <is>
          <t>Vendido</t>
        </is>
      </c>
      <c r="D43" s="4" t="inlineStr">
        <is>
          <t>33</t>
        </is>
      </c>
      <c r="E43" s="5" t="inlineStr">
        <is>
          <t>10.500,00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=HYPERLINK("https://www.leilaoonline.com.br/lote/detalhe/138334", "134")</f>
      </c>
      <c r="B44" s="4" t="s">
        <f>=HYPERLINK("https://www.leilaoonline.com.br/lote/detalhe/138334", "VW/GOL SPECIAL; 2003/2004; BRANCA; GASOLINA - FUNCIONANDO")</f>
      </c>
      <c r="C44" s="4" t="inlineStr">
        <is>
          <t>Não vendido</t>
        </is>
      </c>
      <c r="D44" s="4" t="inlineStr">
        <is>
          <t>25</t>
        </is>
      </c>
      <c r="E44" s="5" t="inlineStr">
        <is>
          <t>5.200,00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=HYPERLINK("https://www.leilaoonline.com.br/lote/detalhe/138244", "135")</f>
      </c>
      <c r="B45" s="4" t="s">
        <f>=HYPERLINK("https://www.leilaoonline.com.br/lote/detalhe/138244", "veja o vídeo!! VW/KOMBI; 1980/1980; BRANCA; GASOLINA - FUNCIONANDO")</f>
      </c>
      <c r="C45" s="4" t="inlineStr">
        <is>
          <t>Não vendido</t>
        </is>
      </c>
      <c r="D45" s="4" t="inlineStr">
        <is>
          <t>11</t>
        </is>
      </c>
      <c r="E45" s="5" t="inlineStr">
        <is>
          <t>5.500,00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=HYPERLINK("https://www.leilaoonline.com.br/lote/detalhe/138245", "136")</f>
      </c>
      <c r="B46" s="4" t="s">
        <f>=HYPERLINK("https://www.leilaoonline.com.br/lote/detalhe/138245", "veja o vídeo!! VW/VOLKSWAGEN FUSCA; 1978/1978; BEGE; GASOLINA; MOTOR 1.600 - FUNCIONANDO")</f>
      </c>
      <c r="C46" s="4" t="inlineStr">
        <is>
          <t>Não vendido</t>
        </is>
      </c>
      <c r="D46" s="4" t="inlineStr">
        <is>
          <t>21</t>
        </is>
      </c>
      <c r="E46" s="5" t="inlineStr">
        <is>
          <t>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=HYPERLINK("https://www.leilaoonline.com.br/lote/detalhe/138336", "137")</f>
      </c>
      <c r="B47" s="4" t="s">
        <f>=HYPERLINK("https://www.leilaoonline.com.br/lote/detalhe/138336", "veja o vídeo!! VW/CROSSFOX GII; 2010/2011; PRATA; ALCO./GASOL. - FUNCIONANDO")</f>
      </c>
      <c r="C47" s="4" t="inlineStr">
        <is>
          <t>Não vendido</t>
        </is>
      </c>
      <c r="D47" s="4" t="inlineStr">
        <is>
          <t>27</t>
        </is>
      </c>
      <c r="E47" s="5" t="inlineStr">
        <is>
          <t>25.650,00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=HYPERLINK("https://www.leilaoonline.com.br/lote/detalhe/138466", "138")</f>
      </c>
      <c r="B48" s="4" t="s">
        <f>=HYPERLINK("https://www.leilaoonline.com.br/lote/detalhe/138466", "FIAT/PALIO WEEKEND ELX; 2001/2002; CINZA; GASOLINA - FUNCIONANDO")</f>
      </c>
      <c r="C48" s="4" t="inlineStr">
        <is>
          <t>Não vendido</t>
        </is>
      </c>
      <c r="D48" s="4" t="inlineStr">
        <is>
          <t>12</t>
        </is>
      </c>
      <c r="E48" s="5" t="inlineStr">
        <is>
          <t>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=HYPERLINK("https://www.leilaoonline.com.br/lote/detalhe/138467", "139")</f>
      </c>
      <c r="B49" s="4" t="s">
        <f>=HYPERLINK("https://www.leilaoonline.com.br/lote/detalhe/138467", "CAMINHÃO MERCEDES BENZ; 1991/1991; BRANCA; DIESEL - FUNCIONANDO")</f>
      </c>
      <c r="C49" s="4" t="inlineStr">
        <is>
          <t>Não vendido</t>
        </is>
      </c>
      <c r="D49" s="4" t="inlineStr">
        <is>
          <t>91</t>
        </is>
      </c>
      <c r="E49" s="5" t="inlineStr">
        <is>
          <t>58.000,00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=HYPERLINK("https://www.leilaoonline.com.br/lote/detalhe/138469", "140")</f>
      </c>
      <c r="B50" s="4" t="s">
        <f>=HYPERLINK("https://www.leilaoonline.com.br/lote/detalhe/138469", "veja o vídeo!! VW/FUSCA 1300; 1983/1983; BRANCA; GASOLINA - FUNCIONANDO")</f>
      </c>
      <c r="C50" s="4" t="inlineStr">
        <is>
          <t>Não vendido</t>
        </is>
      </c>
      <c r="D50" s="4" t="inlineStr">
        <is>
          <t>13</t>
        </is>
      </c>
      <c r="E50" s="5" t="inlineStr">
        <is>
          <t>8.000,00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=HYPERLINK("https://www.leilaoonline.com.br/lote/detalhe/138241", "142")</f>
      </c>
      <c r="B51" s="4" t="s">
        <f>=HYPERLINK("https://www.leilaoonline.com.br/lote/detalhe/138241", "I/VW AMAROK CD 4X4 S; 2012/2013; BRANCA; DIESEL")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43.750,00</t>
        </is>
      </c>
      <c r="F51" s="4" t="inlineStr">
        <is>
          <t>1250.00</t>
        </is>
      </c>
    </row>
    <row collapsed="false" customFormat="false" customHeight="false" hidden="false" ht="12.1" outlineLevel="0" r="52">
      <c r="A52" s="5" t="s">
        <f>=HYPERLINK("https://www.leilaoonline.com.br/lote/detalhe/138242", "300")</f>
      </c>
      <c r="B52" s="4" t="s">
        <f>=HYPERLINK("https://www.leilaoonline.com.br/lote/detalhe/138242", "VW/GOL 1.0 GIV; 2011/2012; BRANCA; ALCO./GASOL. - FUNCIONANDO")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=HYPERLINK("https://www.leilaoonline.com.br/lote/detalhe/138243", "350")</f>
      </c>
      <c r="B53" s="4" t="s">
        <f>=HYPERLINK("https://www.leilaoonline.com.br/lote/detalhe/138243", "veja o vídeo!! JOGO DE RODAS COM PNEUS ARO 17 COM PNEUS 205/40")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600,00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=HYPERLINK("https://www.leilaoonline.com.br/lote/detalhe/138247", "351")</f>
      </c>
      <c r="B54" s="4" t="s">
        <f>=HYPERLINK("https://www.leilaoonline.com.br/lote/detalhe/138247", "JOGO DE RODAS ARO 18; TALA 7; MARCA NOOVA; MULTIFURO 4X100/108; MODELO NV12")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2026-04-30T19:30:51.00Z</dcterms:created>
  <dc:creator>Tellks Tecnologia</dc:creator>
  <cp:revision>0</cp:revision>
</cp:coreProperties>
</file>