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Passat • Amarok • Mini Cooper • March • WR-V • Prisma • Outlander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28/09/2022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=HYPERLINK("https://www.leilaoonline.com.br/lote/detalhe/144819", "096")</f>
      </c>
      <c r="B11" s="4" t="s">
        <f>=HYPERLINK("https://www.leilaoonline.com.br/lote/detalhe/144819", "veja o vídeo!! HONDA/WR-V EX CVT; 2020/2020; BRANCA; ALCO./GASOL. - FUNCIONANDO")</f>
      </c>
      <c r="C11" s="4" t="inlineStr">
        <is>
          <t>Não vendido</t>
        </is>
      </c>
      <c r="D11" s="4" t="inlineStr">
        <is>
          <t>55</t>
        </is>
      </c>
      <c r="E11" s="5" t="inlineStr">
        <is>
          <t>54.250,00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=HYPERLINK("https://www.leilaoonline.com.br/lote/detalhe/145826", "097")</f>
      </c>
      <c r="B12" s="4" t="s">
        <f>=HYPERLINK("https://www.leilaoonline.com.br/lote/detalhe/145826", "veja o vídeo!! TOYOTA/COROLLA XEI20FLEX; 2016/2017; AZUL; ALCO./GASOL. - FUNCIONANDO - IPVA 2022 OK -  FIPE: 93.238,00")</f>
      </c>
      <c r="C12" s="4" t="inlineStr">
        <is>
          <t>Não vendido</t>
        </is>
      </c>
      <c r="D12" s="4" t="inlineStr">
        <is>
          <t>47</t>
        </is>
      </c>
      <c r="E12" s="5" t="inlineStr">
        <is>
          <t>59.500,00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=HYPERLINK("https://www.leilaoonline.com.br/lote/detalhe/144823", "098")</f>
      </c>
      <c r="B13" s="4" t="s">
        <f>=HYPERLINK("https://www.leilaoonline.com.br/lote/detalhe/144823", "I/VW PASSAT HL TSI AA; 2018/2018; PRATA; GASOLINA - FUNCIONANDO - IPVA 2022 OK")</f>
      </c>
      <c r="C13" s="4" t="inlineStr">
        <is>
          <t>Não vendido</t>
        </is>
      </c>
      <c r="D13" s="4" t="inlineStr">
        <is>
          <t>7</t>
        </is>
      </c>
      <c r="E13" s="5" t="inlineStr">
        <is>
          <t>67.000,00</t>
        </is>
      </c>
      <c r="F13" s="4" t="inlineStr">
        <is>
          <t>1500.00</t>
        </is>
      </c>
    </row>
    <row collapsed="false" customFormat="false" customHeight="false" hidden="false" ht="12.1" outlineLevel="0" r="14">
      <c r="A14" s="5" t="s">
        <f>=HYPERLINK("https://www.leilaoonline.com.br/lote/detalhe/144822", "099")</f>
      </c>
      <c r="B14" s="4" t="s">
        <f>=HYPERLINK("https://www.leilaoonline.com.br/lote/detalhe/144822", "veja o vídeo!! CHEVROLET/S10 HC DD4A; 2018/2019; VERMELHA; DIESEL - FUNCIONANDO - IPVA 2022 OK")</f>
      </c>
      <c r="C14" s="4" t="inlineStr">
        <is>
          <t>Não vendido</t>
        </is>
      </c>
      <c r="D14" s="4" t="inlineStr">
        <is>
          <t>61</t>
        </is>
      </c>
      <c r="E14" s="5" t="inlineStr">
        <is>
          <t>130.000,00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=HYPERLINK("https://www.leilaoonline.com.br/lote/detalhe/145623", "100")</f>
      </c>
      <c r="B15" s="4" t="s">
        <f>=HYPERLINK("https://www.leilaoonline.com.br/lote/detalhe/145623", "veja o vídeo!! NISSAN/KICKS ADVANCE CVT; 2021/2022; CINZA; ALCO./GASOL. - FUNCIONANDO - IPVA 2022 OK - FIPE: 116.632,00")</f>
      </c>
      <c r="C15" s="4" t="inlineStr">
        <is>
          <t>Não vendido</t>
        </is>
      </c>
      <c r="D15" s="4" t="inlineStr">
        <is>
          <t>70</t>
        </is>
      </c>
      <c r="E15" s="5" t="inlineStr">
        <is>
          <t>75.250,00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=HYPERLINK("https://www.leilaoonline.com.br/lote/detalhe/144817", "101")</f>
      </c>
      <c r="B16" s="4" t="s">
        <f>=HYPERLINK("https://www.leilaoonline.com.br/lote/detalhe/144817", "veja o vídeo!! I/VW AMAROK CD 4X4 HIGH; 2012/2012; PRETA; DIESEL - FUNCIONANDO")</f>
      </c>
      <c r="C16" s="4" t="inlineStr">
        <is>
          <t>Não vendido</t>
        </is>
      </c>
      <c r="D16" s="4" t="inlineStr">
        <is>
          <t>58</t>
        </is>
      </c>
      <c r="E16" s="5" t="inlineStr">
        <is>
          <t>71.000,00</t>
        </is>
      </c>
      <c r="F16" s="4" t="inlineStr">
        <is>
          <t>1500.00</t>
        </is>
      </c>
    </row>
    <row collapsed="false" customFormat="false" customHeight="false" hidden="false" ht="12.1" outlineLevel="0" r="17">
      <c r="A17" s="5" t="s">
        <f>=HYPERLINK("https://www.leilaoonline.com.br/lote/detalhe/145622", "102")</f>
      </c>
      <c r="B17" s="4" t="s">
        <f>=HYPERLINK("https://www.leilaoonline.com.br/lote/detalhe/145622", "HYUNDAI/CRETA 20A PRESTI; 2019/2020; PRATA; ALCO./GASOL. - FUNC. - IPVA 2022 OK - APROX. 30.700KM - FIPE: 113.700,00")</f>
      </c>
      <c r="C17" s="4" t="inlineStr">
        <is>
          <t>Não vendido</t>
        </is>
      </c>
      <c r="D17" s="4" t="inlineStr">
        <is>
          <t>60</t>
        </is>
      </c>
      <c r="E17" s="5" t="inlineStr">
        <is>
          <t>64.750,00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=HYPERLINK("https://www.leilaoonline.com.br/lote/detalhe/144821", "103")</f>
      </c>
      <c r="B18" s="4" t="s">
        <f>=HYPERLINK("https://www.leilaoonline.com.br/lote/detalhe/144821", "veja o vídeo!! I/MMC OUTLANDER 2.0; 2015/2016; CINZA; GASOLINA - FUNCIONANDO")</f>
      </c>
      <c r="C18" s="4" t="inlineStr">
        <is>
          <t>Não vendido</t>
        </is>
      </c>
      <c r="D18" s="4" t="inlineStr">
        <is>
          <t>44</t>
        </is>
      </c>
      <c r="E18" s="5" t="inlineStr">
        <is>
          <t>52.750,00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=HYPERLINK("https://www.leilaoonline.com.br/lote/detalhe/144816", "104")</f>
      </c>
      <c r="B19" s="4" t="s">
        <f>=HYPERLINK("https://www.leilaoonline.com.br/lote/detalhe/144816", "veja o vídeo!! HONDA/HR-V EXL; 2016/2016; PRATA; ALCO./GASOL. - FUNCIONANDO")</f>
      </c>
      <c r="C19" s="4" t="inlineStr">
        <is>
          <t>Não vendido</t>
        </is>
      </c>
      <c r="D19" s="4" t="inlineStr">
        <is>
          <t>20</t>
        </is>
      </c>
      <c r="E19" s="5" t="inlineStr">
        <is>
          <t>52.500,00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=HYPERLINK("https://www.leilaoonline.com.br/lote/detalhe/144818", "105")</f>
      </c>
      <c r="B20" s="4" t="s">
        <f>=HYPERLINK("https://www.leilaoonline.com.br/lote/detalhe/144818", "veja o vídeo!! I/MINI COOPER S; 2009/2010; VERMELHA; GASOLINA - FUNCIONANDO")</f>
      </c>
      <c r="C20" s="4" t="inlineStr">
        <is>
          <t>Não vendido</t>
        </is>
      </c>
      <c r="D20" s="4" t="inlineStr">
        <is>
          <t>57</t>
        </is>
      </c>
      <c r="E20" s="5" t="inlineStr">
        <is>
          <t>32.500,00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=HYPERLINK("https://www.leilaoonline.com.br/lote/detalhe/145827", "106")</f>
      </c>
      <c r="B21" s="4" t="s">
        <f>=HYPERLINK("https://www.leilaoonline.com.br/lote/detalhe/145827", "veja o vídeo!! HONDA/FIT EX FLEX; 2010/2011; PRETA; ALCO./GASOL. - FUNCIONANDO - IPVA 2022 OK")</f>
      </c>
      <c r="C21" s="4" t="inlineStr">
        <is>
          <t>Vendido</t>
        </is>
      </c>
      <c r="D21" s="4" t="inlineStr">
        <is>
          <t>37</t>
        </is>
      </c>
      <c r="E21" s="5" t="inlineStr">
        <is>
          <t>28.500,00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=HYPERLINK("https://www.leilaoonline.com.br/lote/detalhe/144820", "110")</f>
      </c>
      <c r="B22" s="4" t="s">
        <f>=HYPERLINK("https://www.leilaoonline.com.br/lote/detalhe/144820", "NISSAN/MARCH 16SV; 2018/2018; BRANCA; ALCO./GASOL. - FUNCIONANDO - IPVA 2022 OK")</f>
      </c>
      <c r="C22" s="4" t="inlineStr">
        <is>
          <t>Não vendido</t>
        </is>
      </c>
      <c r="D22" s="4" t="inlineStr">
        <is>
          <t>64</t>
        </is>
      </c>
      <c r="E22" s="5" t="inlineStr">
        <is>
          <t>36.500,00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=HYPERLINK("https://www.leilaoonline.com.br/lote/detalhe/144824", "113")</f>
      </c>
      <c r="B23" s="4" t="s">
        <f>=HYPERLINK("https://www.leilaoonline.com.br/lote/detalhe/144824", "veja o vídeo!! CHEV/PRISMA 1.0MT LT; 2013/2013; CINZA; ALCO./GASOL. - FUNCIONANDO")</f>
      </c>
      <c r="C23" s="4" t="inlineStr">
        <is>
          <t>Vendido</t>
        </is>
      </c>
      <c r="D23" s="4" t="inlineStr">
        <is>
          <t>22</t>
        </is>
      </c>
      <c r="E23" s="5" t="inlineStr">
        <is>
          <t>27.000,00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=HYPERLINK("https://www.leilaoonline.com.br/lote/detalhe/144834", "114")</f>
      </c>
      <c r="B24" s="4" t="s">
        <f>=HYPERLINK("https://www.leilaoonline.com.br/lote/detalhe/144834", "veja o vídeo!! PEUGEOT/208 GRIFFE EAT6; 2018/2019; BRANCA; ALCO./GASOL. - FUNCIONANDO - IPVA 2022 OK")</f>
      </c>
      <c r="C24" s="4" t="inlineStr">
        <is>
          <t>Não vendido</t>
        </is>
      </c>
      <c r="D24" s="4" t="inlineStr">
        <is>
          <t>7</t>
        </is>
      </c>
      <c r="E24" s="5" t="inlineStr">
        <is>
          <t>18.500,00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=HYPERLINK("https://www.leilaoonline.com.br/lote/detalhe/144832", "116")</f>
      </c>
      <c r="B25" s="4" t="s">
        <f>=HYPERLINK("https://www.leilaoonline.com.br/lote/detalhe/144832", "veja o vídeo!! I/MMC OUTLANDER 2.2 D; 2015/2016; BRANCA; DIESEL - FUNC. - IPVA 2022 OK - FIPE: R$ 153.230,00")</f>
      </c>
      <c r="C25" s="4" t="inlineStr">
        <is>
          <t>Não vendido</t>
        </is>
      </c>
      <c r="D25" s="4" t="inlineStr">
        <is>
          <t>62</t>
        </is>
      </c>
      <c r="E25" s="5" t="inlineStr">
        <is>
          <t>95.000,00</t>
        </is>
      </c>
      <c r="F25" s="4" t="inlineStr">
        <is>
          <t>1500.00</t>
        </is>
      </c>
    </row>
    <row collapsed="false" customFormat="false" customHeight="false" hidden="false" ht="12.1" outlineLevel="0" r="26">
      <c r="A26" s="5" t="s">
        <f>=HYPERLINK("https://www.leilaoonline.com.br/lote/detalhe/144825", "119")</f>
      </c>
      <c r="B26" s="4" t="s">
        <f>=HYPERLINK("https://www.leilaoonline.com.br/lote/detalhe/144825", "HONDA/FIT EXL CVT; 2014/2015; VERMELHA; ALCO./GASOL. - FUNCIONANDO - IPVA 2022 OK")</f>
      </c>
      <c r="C26" s="4" t="inlineStr">
        <is>
          <t>Não vendido</t>
        </is>
      </c>
      <c r="D26" s="4" t="inlineStr">
        <is>
          <t>58</t>
        </is>
      </c>
      <c r="E26" s="5" t="inlineStr">
        <is>
          <t>42.500,00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=HYPERLINK("https://www.leilaoonline.com.br/lote/detalhe/144828", "120")</f>
      </c>
      <c r="B27" s="4" t="s">
        <f>=HYPERLINK("https://www.leilaoonline.com.br/lote/detalhe/144828", "veja o vídeo!! HONDA/CIVIC LXS; 2013/2014; PRATA; ALCO./GASOL. - FUNCIONANDO - IPVA 2022 PAGO")</f>
      </c>
      <c r="C27" s="4" t="inlineStr">
        <is>
          <t>Não vendido</t>
        </is>
      </c>
      <c r="D27" s="4" t="inlineStr">
        <is>
          <t>50</t>
        </is>
      </c>
      <c r="E27" s="5" t="inlineStr">
        <is>
          <t>36.000,00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=HYPERLINK("https://www.leilaoonline.com.br/lote/detalhe/144826", "121")</f>
      </c>
      <c r="B28" s="4" t="s">
        <f>=HYPERLINK("https://www.leilaoonline.com.br/lote/detalhe/144826", "veja o vídeo!! CHEVROLET/CRUZE LT NB; 2013/2013; PRATA; ALCO./GASOL. - FUNCIONANDO")</f>
      </c>
      <c r="C28" s="4" t="inlineStr">
        <is>
          <t>Não vendido</t>
        </is>
      </c>
      <c r="D28" s="4" t="inlineStr">
        <is>
          <t>8</t>
        </is>
      </c>
      <c r="E28" s="5" t="inlineStr">
        <is>
          <t>8.500,00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=HYPERLINK("https://www.leilaoonline.com.br/lote/detalhe/144829", "123")</f>
      </c>
      <c r="B29" s="4" t="s">
        <f>=HYPERLINK("https://www.leilaoonline.com.br/lote/detalhe/144829", "I/HYUNDAI SONATA GLS; 2011/2012; PRATA; GASOLINA - FUNCIONANDO")</f>
      </c>
      <c r="C29" s="4" t="inlineStr">
        <is>
          <t>Não vendido</t>
        </is>
      </c>
      <c r="D29" s="4" t="inlineStr">
        <is>
          <t>27</t>
        </is>
      </c>
      <c r="E29" s="5" t="inlineStr">
        <is>
          <t>34.750,00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=HYPERLINK("https://www.leilaoonline.com.br/lote/detalhe/144827", "125")</f>
      </c>
      <c r="B30" s="4" t="s">
        <f>=HYPERLINK("https://www.leilaoonline.com.br/lote/detalhe/144827", "VW/SPACEFOX 1.6 GII; 2013/2014; BRANCA; ALCO./GASOL. - FUNCIONANDO")</f>
      </c>
      <c r="C30" s="4" t="inlineStr">
        <is>
          <t>Não vendido</t>
        </is>
      </c>
      <c r="D30" s="4" t="inlineStr">
        <is>
          <t>2</t>
        </is>
      </c>
      <c r="E30" s="5" t="inlineStr">
        <is>
          <t>16.000,00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=HYPERLINK("https://www.leilaoonline.com.br/lote/detalhe/144831", "126")</f>
      </c>
      <c r="B31" s="4" t="s">
        <f>=HYPERLINK("https://www.leilaoonline.com.br/lote/detalhe/144831", "HONDA/SH 300I; 2018/2018; MARROM; GASOLINA - FUNCIONANDO")</f>
      </c>
      <c r="C31" s="4" t="inlineStr">
        <is>
          <t>Não vendido</t>
        </is>
      </c>
      <c r="D31" s="4" t="inlineStr">
        <is>
          <t>16</t>
        </is>
      </c>
      <c r="E31" s="5" t="inlineStr">
        <is>
          <t>13.500,00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=HYPERLINK("https://www.leilaoonline.com.br/lote/detalhe/144835", "133")</f>
      </c>
      <c r="B32" s="4" t="s">
        <f>=HYPERLINK("https://www.leilaoonline.com.br/lote/detalhe/144835", "veja o vídeo!! VW/PARATI CELA 1.8; 2008/2009; BRANCA; ALCO./GASOL. - FUNCIONANDO")</f>
      </c>
      <c r="C32" s="4" t="inlineStr">
        <is>
          <t>Não vendido</t>
        </is>
      </c>
      <c r="D32" s="4" t="inlineStr">
        <is>
          <t>35</t>
        </is>
      </c>
      <c r="E32" s="5" t="inlineStr">
        <is>
          <t>12.500,00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=HYPERLINK("https://www.leilaoonline.com.br/lote/detalhe/145577", "141")</f>
      </c>
      <c r="B33" s="4" t="s">
        <f>=HYPERLINK("https://www.leilaoonline.com.br/lote/detalhe/145577", "veja o vídeo!! FIAT/DOBLO RONTAN AMB; 2007/2008; BRANCA; ALCO./GASOL. - FUNCIONANDO")</f>
      </c>
      <c r="C33" s="4" t="inlineStr">
        <is>
          <t>Não vendido</t>
        </is>
      </c>
      <c r="D33" s="4" t="inlineStr">
        <is>
          <t>7</t>
        </is>
      </c>
      <c r="E33" s="5" t="inlineStr">
        <is>
          <t>4.500,00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=HYPERLINK("https://www.leilaoonline.com.br/lote/detalhe/144836", "300")</f>
      </c>
      <c r="B34" s="4" t="s">
        <f>=HYPERLINK("https://www.leilaoonline.com.br/lote/detalhe/144836", "VW/GOL 1.0 GIV; 2011/2012; BRANCA; ALCO./GASOL. - FUNCIONANDO")</f>
      </c>
      <c r="C34" s="4" t="inlineStr">
        <is>
          <t>Não vendido</t>
        </is>
      </c>
      <c r="D34" s="4" t="inlineStr">
        <is>
          <t>9</t>
        </is>
      </c>
      <c r="E34" s="5" t="inlineStr">
        <is>
          <t>8.000,00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=HYPERLINK("https://www.leilaoonline.com.br/lote/detalhe/144837", "350")</f>
      </c>
      <c r="B35" s="4" t="s">
        <f>=HYPERLINK("https://www.leilaoonline.com.br/lote/detalhe/144837", "veja o vídeo!! JOGO DE RODAS COM PNEUS ARO 17 COM PNEUS 205/40")</f>
      </c>
      <c r="C35" s="4" t="inlineStr">
        <is>
          <t>Não vendido</t>
        </is>
      </c>
      <c r="D35" s="4" t="inlineStr">
        <is>
          <t>2</t>
        </is>
      </c>
      <c r="E35" s="5" t="inlineStr">
        <is>
          <t>600,00</t>
        </is>
      </c>
      <c r="F35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2026-06-19T14:34:03.00Z</dcterms:created>
  <dc:creator>Tellks Tecnologia</dc:creator>
  <cp:revision>0</cp:revision>
</cp:coreProperties>
</file>