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Montana • Saveiro • Hilux • Caminhões Volks • Strada • Fiorino • Ducato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=HYPERLINK("https://www.leilaoonline.com.br/lote/detalhe/158031", "029")</f>
      </c>
      <c r="B11" s="4" t="s">
        <f>=HYPERLINK("https://www.leilaoonline.com.br/lote/detalhe/158031", "I/TOYOTA HILUX CDSR A4FD; 2019/2020; PRETA; DIESEL - FUNCIONANDO - IPVA 2022 OK - APROX. 66.900KM")</f>
      </c>
      <c r="C11" s="4" t="inlineStr">
        <is>
          <t>Não vendido</t>
        </is>
      </c>
      <c r="D11" s="4" t="inlineStr">
        <is>
          <t>55</t>
        </is>
      </c>
      <c r="E11" s="5" t="inlineStr">
        <is>
          <t>116.250,00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=HYPERLINK("https://www.leilaoonline.com.br/lote/detalhe/158026", "030")</f>
      </c>
      <c r="B12" s="4" t="s">
        <f>=HYPERLINK("https://www.leilaoonline.com.br/lote/detalhe/158026", "CAMINHÃO IVECO DAI MOD T3510B; 1999/1999; BRANCO - FUNCIONANDO")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33.500,00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=HYPERLINK("https://www.leilaoonline.com.br/lote/detalhe/158025", "031")</f>
      </c>
      <c r="B13" s="4" t="s">
        <f>=HYPERLINK("https://www.leilaoonline.com.br/lote/detalhe/158025", "veja o vídeo!! CHEVROLET/MONTANA LS2; 2016/2017; BRANCA; ALCO./GASOL. - FUNCIONANDO - IPVA 2022 OK")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26.250,00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=HYPERLINK("https://www.leilaoonline.com.br/lote/detalhe/158030", "032")</f>
      </c>
      <c r="B14" s="4" t="s">
        <f>=HYPERLINK("https://www.leilaoonline.com.br/lote/detalhe/158030", "veja o vídeo!! I/CITROEN C4PIC EXC A 7L; 2008/2009; PRATA; GASOLINA - FUNCIONANDO - IPVA 2022 OK")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11.000,00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=HYPERLINK("https://www.leilaoonline.com.br/lote/detalhe/158027", "033")</f>
      </c>
      <c r="B15" s="4" t="s">
        <f>=HYPERLINK("https://www.leilaoonline.com.br/lote/detalhe/158027", "I/TOYOTA HILUX CD4X2 SR; 2009/2009; PRETA; GASOLINA - FUNCIONANDO - IPVA 2022 OK")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29.500,00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=HYPERLINK("https://www.leilaoonline.com.br/lote/detalhe/158022", "034")</f>
      </c>
      <c r="B16" s="4" t="s">
        <f>=HYPERLINK("https://www.leilaoonline.com.br/lote/detalhe/158022", "CAMINHONETE I/TOYOTA HILUX CD4X2 SRV; 2006/2007; PRETA; DIESEL - FUNCIONANDO")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51.500,00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=HYPERLINK("https://www.leilaoonline.com.br/lote/detalhe/158655", "035")</f>
      </c>
      <c r="B17" s="4" t="s">
        <f>=HYPERLINK("https://www.leilaoonline.com.br/lote/detalhe/158655", "veja o vídeo!! JEEP/COMPASS LIMITED D; 2019/2020; BRANCA; DIESEL - FUNCIONANDO - IPVA 2022 OK")</f>
      </c>
      <c r="C17" s="4" t="inlineStr">
        <is>
          <t>Não vendido</t>
        </is>
      </c>
      <c r="D17" s="4" t="inlineStr">
        <is>
          <t>39</t>
        </is>
      </c>
      <c r="E17" s="5" t="inlineStr">
        <is>
          <t>112.750,00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=HYPERLINK("https://www.leilaoonline.com.br/lote/detalhe/158028", "036")</f>
      </c>
      <c r="B18" s="4" t="s">
        <f>=HYPERLINK("https://www.leilaoonline.com.br/lote/detalhe/158028", "veja o vídeo!! VW/NOVO GOL TL MCV; 2017/2017; BRANCA; ALCO./GASOL. - FUNCIONANDO - FIPE: 45.385,00")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27.250,00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=HYPERLINK("https://www.leilaoonline.com.br/lote/detalhe/158023", "037")</f>
      </c>
      <c r="B19" s="4" t="s">
        <f>=HYPERLINK("https://www.leilaoonline.com.br/lote/detalhe/158023", "veja o vídeo!! FIAT/DUCATO MC RONTANAMB; 2011/2012; BRANCA; DIESEL - FUNCIONANDO")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40.250,00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=HYPERLINK("https://www.leilaoonline.com.br/lote/detalhe/158024", "038")</f>
      </c>
      <c r="B20" s="4" t="s">
        <f>=HYPERLINK("https://www.leilaoonline.com.br/lote/detalhe/158024", "veja o vídeo!! CHEVROLET/MONTANA LS; 2013/2014; PRATA; ALCO./GASOL. - FUNCIONANDO - IPVA 2022 OK")</f>
      </c>
      <c r="C20" s="4" t="inlineStr">
        <is>
          <t>Não vendido</t>
        </is>
      </c>
      <c r="D20" s="4" t="inlineStr">
        <is>
          <t>56</t>
        </is>
      </c>
      <c r="E20" s="5" t="inlineStr">
        <is>
          <t>25.500,00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=HYPERLINK("https://www.leilaoonline.com.br/lote/detalhe/158020", "039")</f>
      </c>
      <c r="B21" s="4" t="s">
        <f>=HYPERLINK("https://www.leilaoonline.com.br/lote/detalhe/158020", "TOYOTA/COROLLA XEI20FLEX; 2018//2019; PRETA; ALCO./GASOL. - FUNCIONANDO - IPVA 2022 OK")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66.000,00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=HYPERLINK("https://www.leilaoonline.com.br/lote/detalhe/158019", "040")</f>
      </c>
      <c r="B22" s="4" t="s">
        <f>=HYPERLINK("https://www.leilaoonline.com.br/lote/detalhe/158019", "CAMINHÃO VW 17.280; 2014/2015; BRANCO; DIESEL; CÂMBIO AUTOMÁTICO; COM COMPACTADOR MARCA PLANALTO -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116.000,00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=HYPERLINK("https://www.leilaoonline.com.br/lote/detalhe/158653", "041")</f>
      </c>
      <c r="B23" s="4" t="s">
        <f>=HYPERLINK("https://www.leilaoonline.com.br/lote/detalhe/158653", "veja o vídeo!! I/TOYOTA HILUX CD4X4 SRV; 2011/2011; PRETA; DIESEL - FUNCIONANDO - IPVA 2022 OK")</f>
      </c>
      <c r="C23" s="4" t="inlineStr">
        <is>
          <t>Não vendido</t>
        </is>
      </c>
      <c r="D23" s="4" t="inlineStr">
        <is>
          <t>37</t>
        </is>
      </c>
      <c r="E23" s="5" t="inlineStr">
        <is>
          <t>66.000,00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=HYPERLINK("https://www.leilaoonline.com.br/lote/detalhe/158029", "042")</f>
      </c>
      <c r="B24" s="4" t="s">
        <f>=HYPERLINK("https://www.leilaoonline.com.br/lote/detalhe/158029", "HONDA/CBX 250 TWISTER; 2001/2002; VERMELHA; GASOLINA - FUNCIONANDO")</f>
      </c>
      <c r="C24" s="4" t="inlineStr">
        <is>
          <t>Vendido</t>
        </is>
      </c>
      <c r="D24" s="4" t="inlineStr">
        <is>
          <t>15</t>
        </is>
      </c>
      <c r="E24" s="5" t="inlineStr">
        <is>
          <t>4.500,00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=HYPERLINK("https://www.leilaoonline.com.br/lote/detalhe/158021", "043")</f>
      </c>
      <c r="B25" s="4" t="s">
        <f>=HYPERLINK("https://www.leilaoonline.com.br/lote/detalhe/158021", "veja o vídeo!! CHEVROLET/MONTANA LS2; 2018/2019; PRATA; ALCO./GASOL. - FUNCIONANDO - IPVA 2022 OK")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27.500,00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=HYPERLINK("https://www.leilaoonline.com.br/lote/detalhe/158032", "044")</f>
      </c>
      <c r="B26" s="4" t="s">
        <f>=HYPERLINK("https://www.leilaoonline.com.br/lote/detalhe/158032", "CAMINHONETE NISSAN/FRONTIER 4X4 XE; 2005/2006; BRANCA; DIESEL; TRAÇADA - FUNCIONANDO - IPVA 2022 OK ")</f>
      </c>
      <c r="C26" s="4" t="inlineStr">
        <is>
          <t>Não vendido</t>
        </is>
      </c>
      <c r="D26" s="4" t="inlineStr">
        <is>
          <t>22</t>
        </is>
      </c>
      <c r="E26" s="5" t="inlineStr">
        <is>
          <t>28.250,00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=HYPERLINK("https://www.leilaoonline.com.br/lote/detalhe/158037", "045")</f>
      </c>
      <c r="B27" s="4" t="s">
        <f>=HYPERLINK("https://www.leilaoonline.com.br/lote/detalhe/158037", "veja o vídeo!! GM/S10 2.2 D; 2000/2000; BRANCA; GASOLINA - FUNCIONANDO")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16.750,00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=HYPERLINK("https://www.leilaoonline.com.br/lote/detalhe/158044", "046")</f>
      </c>
      <c r="B28" s="4" t="s">
        <f>=HYPERLINK("https://www.leilaoonline.com.br/lote/detalhe/158044", "veja o vídeo!! FIAT/FIORINO IE; 2005/2005; BRANCA; GASOLINA - FUNCIONANDO - IPVA 2022 OK")</f>
      </c>
      <c r="C28" s="4" t="inlineStr">
        <is>
          <t>Não vendido</t>
        </is>
      </c>
      <c r="D28" s="4" t="inlineStr">
        <is>
          <t>43</t>
        </is>
      </c>
      <c r="E28" s="5" t="inlineStr">
        <is>
          <t>13.750,00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=HYPERLINK("https://www.leilaoonline.com.br/lote/detalhe/158654", "047")</f>
      </c>
      <c r="B29" s="4" t="s">
        <f>=HYPERLINK("https://www.leilaoonline.com.br/lote/detalhe/158654", "veja o vídeo!! I/TOYOTA HILUX SW4 4X2SR; 2013/2013; PRATA; ALCO./GASOL. - FUNCIONANDO - IPVA 2022 OK")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36.000,00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=HYPERLINK("https://www.leilaoonline.com.br/lote/detalhe/158035", "048")</f>
      </c>
      <c r="B30" s="4" t="s">
        <f>=HYPERLINK("https://www.leilaoonline.com.br/lote/detalhe/158035", "veja o vídeo!! VW/SAVEIRO CS ST MB; 2014/2015; PRETA; ALCO./GASOL. - FUNCIONANDO - IPVA 2022 OK")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27.750,00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=HYPERLINK("https://www.leilaoonline.com.br/lote/detalhe/158036", "049")</f>
      </c>
      <c r="B31" s="4" t="s">
        <f>=HYPERLINK("https://www.leilaoonline.com.br/lote/detalhe/158036", "veja o vídeo!! FIAT/STRADA WORKING; 2014/2015; BRANCA; ALCO./GASOL. - FUNCIONANDO - IPVA 2022 OK 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31.000,00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=HYPERLINK("https://www.leilaoonline.com.br/lote/detalhe/158033", "050")</f>
      </c>
      <c r="B32" s="4" t="s">
        <f>=HYPERLINK("https://www.leilaoonline.com.br/lote/detalhe/158033", "CAMINHÃO VW 17.280; 2014/2015; BRANCO; DIESEL; CÂMBIO AUTOMÁTICO; COM COMPACTADOR MARCA PLANALTO - FUNCIONANDO")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126.500,00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=HYPERLINK("https://www.leilaoonline.com.br/lote/detalhe/158039", "051")</f>
      </c>
      <c r="B33" s="4" t="s">
        <f>=HYPERLINK("https://www.leilaoonline.com.br/lote/detalhe/158039", "I/HONDA CBR 600RR; 2010/2011; CINZA; GASOLINA - FUNCIONANDO - APROX. 56.000KM - IPVA 2022 OK")</f>
      </c>
      <c r="C33" s="4" t="inlineStr">
        <is>
          <t>Não vendido</t>
        </is>
      </c>
      <c r="D33" s="4" t="inlineStr">
        <is>
          <t>53</t>
        </is>
      </c>
      <c r="E33" s="5" t="inlineStr">
        <is>
          <t>27.500,00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=HYPERLINK("https://www.leilaoonline.com.br/lote/detalhe/158038", "052")</f>
      </c>
      <c r="B34" s="4" t="s">
        <f>=HYPERLINK("https://www.leilaoonline.com.br/lote/detalhe/158038", "veja o vídeo!! I/BMW X1 SDRIVE1.8I VL31; 2013/2014; BRANCA; GASOLINA - FUNCIONANDO - IPVA 2022 OK")</f>
      </c>
      <c r="C34" s="4" t="inlineStr">
        <is>
          <t>Não vendido</t>
        </is>
      </c>
      <c r="D34" s="4" t="inlineStr">
        <is>
          <t>59</t>
        </is>
      </c>
      <c r="E34" s="5" t="inlineStr">
        <is>
          <t>51.500,00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=HYPERLINK("https://www.leilaoonline.com.br/lote/detalhe/158043", "054")</f>
      </c>
      <c r="B35" s="4" t="s">
        <f>=HYPERLINK("https://www.leilaoonline.com.br/lote/detalhe/158043", "PEUGEOT/207PASSION XS A; 2010/2011; PRATA; ALCO./GASOL. - FUNCIONANDO - IPVA 2022 OK")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6.250,00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=HYPERLINK("https://www.leilaoonline.com.br/lote/detalhe/158034", "055")</f>
      </c>
      <c r="B36" s="4" t="s">
        <f>=HYPERLINK("https://www.leilaoonline.com.br/lote/detalhe/158034", "CAMINHÃO VW 17.280; 2014/2015; BRANCO; DIESEL; CÂMBIO AUTOMÁTICO; COM COMPACTADOR MARCA PLANALTO - FUNCIONANDO")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115.000,00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=HYPERLINK("https://www.leilaoonline.com.br/lote/detalhe/158041", "056")</f>
      </c>
      <c r="B37" s="4" t="s">
        <f>=HYPERLINK("https://www.leilaoonline.com.br/lote/detalhe/158041", "I/TOYOTA HILUX 4CDK SR; 2001/2002; VERDE; DIESEL")</f>
      </c>
      <c r="C37" s="4" t="inlineStr">
        <is>
          <t>Não vendido</t>
        </is>
      </c>
      <c r="D37" s="4" t="inlineStr">
        <is>
          <t>44</t>
        </is>
      </c>
      <c r="E37" s="5" t="inlineStr">
        <is>
          <t>30.000,00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=HYPERLINK("https://www.leilaoonline.com.br/lote/detalhe/158040", "057")</f>
      </c>
      <c r="B38" s="4" t="s">
        <f>=HYPERLINK("https://www.leilaoonline.com.br/lote/detalhe/158040", "CAMINHÃO VW/15.180 CNM; 2010/2011; BRANCA; DIESEL - FUNCIONANDO")</f>
      </c>
      <c r="C38" s="4" t="inlineStr">
        <is>
          <t>Não vendido</t>
        </is>
      </c>
      <c r="D38" s="4" t="inlineStr">
        <is>
          <t>39</t>
        </is>
      </c>
      <c r="E38" s="5" t="inlineStr">
        <is>
          <t>101.500,00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=HYPERLINK("https://www.leilaoonline.com.br/lote/detalhe/158042", "058")</f>
      </c>
      <c r="B39" s="4" t="s">
        <f>=HYPERLINK("https://www.leilaoonline.com.br/lote/detalhe/158042", "FIAT/DUCATO MAXICARGO; 2014/2015; BRANCA; DIESEL - FUNCIONANDO")</f>
      </c>
      <c r="C39" s="4" t="inlineStr">
        <is>
          <t>Não vendido</t>
        </is>
      </c>
      <c r="D39" s="4" t="inlineStr">
        <is>
          <t>31</t>
        </is>
      </c>
      <c r="E39" s="5" t="inlineStr">
        <is>
          <t>64.000,00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=HYPERLINK("https://www.leilaoonline.com.br/lote/detalhe/158056", "060")</f>
      </c>
      <c r="B40" s="4" t="s">
        <f>=HYPERLINK("https://www.leilaoonline.com.br/lote/detalhe/158056", "CAMINHÃO FORD/F4000; 1977/1977; BEGE; DIESEL; MOTOR 226 - FUNCIONANDO")</f>
      </c>
      <c r="C40" s="4" t="inlineStr">
        <is>
          <t>Não vendido</t>
        </is>
      </c>
      <c r="D40" s="4" t="inlineStr">
        <is>
          <t>49</t>
        </is>
      </c>
      <c r="E40" s="5" t="inlineStr">
        <is>
          <t>34.000,00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=HYPERLINK("https://www.leilaoonline.com.br/lote/detalhe/158057", "061")</f>
      </c>
      <c r="B41" s="4" t="s">
        <f>=HYPERLINK("https://www.leilaoonline.com.br/lote/detalhe/158057", "FORD F12000 160; 2001/2001; COM CESTO AÉREO; BRANCA; DIESEL - FUNCIONANDO - FROTA 539")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33.000,00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=HYPERLINK("https://www.leilaoonline.com.br/lote/detalhe/158058", "062")</f>
      </c>
      <c r="B42" s="4" t="s">
        <f>=HYPERLINK("https://www.leilaoonline.com.br/lote/detalhe/158058", "FIAT/STRADA HD WK CC E; 2017/2018; BRANCA; ALCO./GASOL. - FUNCIONANDO - IPVA 2022 OK")</f>
      </c>
      <c r="C42" s="4" t="inlineStr">
        <is>
          <t>Vendido</t>
        </is>
      </c>
      <c r="D42" s="4" t="inlineStr">
        <is>
          <t>30</t>
        </is>
      </c>
      <c r="E42" s="5" t="inlineStr">
        <is>
          <t>41.000,00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=HYPERLINK("https://www.leilaoonline.com.br/lote/detalhe/158046", "063")</f>
      </c>
      <c r="B43" s="4" t="s">
        <f>=HYPERLINK("https://www.leilaoonline.com.br/lote/detalhe/158046", "CAMINHÃO VW 17.280; 2014/2015; BRANCO; DIESEL; CÂMBIO AUTOMÁTICO; COM COMPACTADOR MARCA PLANALTO - FUNCIONANDO")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113.500,00</t>
        </is>
      </c>
      <c r="F43" s="4" t="inlineStr">
        <is>
          <t>1500.00</t>
        </is>
      </c>
    </row>
    <row collapsed="false" customFormat="false" customHeight="false" hidden="false" ht="12.1" outlineLevel="0" r="44">
      <c r="A44" s="5" t="s">
        <f>=HYPERLINK("https://www.leilaoonline.com.br/lote/detalhe/158048", "064")</f>
      </c>
      <c r="B44" s="4" t="s">
        <f>=HYPERLINK("https://www.leilaoonline.com.br/lote/detalhe/158048", "veja o vídeo!! TOYOTA/ETIOS HB XLS; 2013/2013; PRETA; ALCO./GASOL. - FUNCIONANDO - IPVA 2022 OK")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21.000,00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=HYPERLINK("https://www.leilaoonline.com.br/lote/detalhe/158050", "065")</f>
      </c>
      <c r="B45" s="4" t="s">
        <f>=HYPERLINK("https://www.leilaoonline.com.br/lote/detalhe/158050", "veja o vídeo!! FIAT/UNO MILLE ECONOMY; 2009/2010; BRANCA; ALCO./GASOL. - FUNCIONANDO - IPVA 2022 OK")</f>
      </c>
      <c r="C45" s="4" t="inlineStr">
        <is>
          <t>Não vendido</t>
        </is>
      </c>
      <c r="D45" s="4" t="inlineStr">
        <is>
          <t>18</t>
        </is>
      </c>
      <c r="E45" s="5" t="inlineStr">
        <is>
          <t>11.500,00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=HYPERLINK("https://www.leilaoonline.com.br/lote/detalhe/158049", "066")</f>
      </c>
      <c r="B46" s="4" t="s">
        <f>=HYPERLINK("https://www.leilaoonline.com.br/lote/detalhe/158049", "CAMINHÃO FORD/CARGO 712; 2009/2009; PRATA; DIESEL; PLATAFORMA GUINCHO - FUNCIONANDO")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131.750,00</t>
        </is>
      </c>
      <c r="F46" s="4" t="inlineStr">
        <is>
          <t>1750.00</t>
        </is>
      </c>
    </row>
    <row collapsed="false" customFormat="false" customHeight="false" hidden="false" ht="12.1" outlineLevel="0" r="47">
      <c r="A47" s="5" t="s">
        <f>=HYPERLINK("https://www.leilaoonline.com.br/lote/detalhe/158051", "067")</f>
      </c>
      <c r="B47" s="4" t="s">
        <f>=HYPERLINK("https://www.leilaoonline.com.br/lote/detalhe/158051", "CAMINHÃO M.BENZ/1718; 2008/2009; BRANCA; DIESEL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65.000,06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=HYPERLINK("https://www.leilaoonline.com.br/lote/detalhe/158052", "068")</f>
      </c>
      <c r="B48" s="4" t="s">
        <f>=HYPERLINK("https://www.leilaoonline.com.br/lote/detalhe/158052", "VW/SAVEIRO 1.6; 2009/2010; BRANCA; ALCO./GASOL. - FUNCIONANDO - IPVA 2022 OK")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15.500,00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=HYPERLINK("https://www.leilaoonline.com.br/lote/detalhe/158053", "069")</f>
      </c>
      <c r="B49" s="4" t="s">
        <f>=HYPERLINK("https://www.leilaoonline.com.br/lote/detalhe/158053", "veja o vídeo!! GM/MONTANA; 2003/2004; VERMELHA; ALCO./GASOL. - FUNCIONANDO - IPVA 2022 OK")</f>
      </c>
      <c r="C49" s="4" t="inlineStr">
        <is>
          <t>Vendido</t>
        </is>
      </c>
      <c r="D49" s="4" t="inlineStr">
        <is>
          <t>17</t>
        </is>
      </c>
      <c r="E49" s="5" t="inlineStr">
        <is>
          <t>21.500,00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=HYPERLINK("https://www.leilaoonline.com.br/lote/detalhe/158054", "070")</f>
      </c>
      <c r="B50" s="4" t="s">
        <f>=HYPERLINK("https://www.leilaoonline.com.br/lote/detalhe/158054", "CAMINHÃO M. BENZ/1111; 1968/1968; AZUL; DIESEL; TURBINADO - FUNCIONANDO")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18.750,00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=HYPERLINK("https://www.leilaoonline.com.br/lote/detalhe/158055", "071")</f>
      </c>
      <c r="B51" s="4" t="s">
        <f>=HYPERLINK("https://www.leilaoonline.com.br/lote/detalhe/158055", "I/FORD FOCUS 2.0L HA; 2008/2009; PRETA; GASOLINA - FUNCIONANDO")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13.500,00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=HYPERLINK("https://www.leilaoonline.com.br/lote/detalhe/158047", "072")</f>
      </c>
      <c r="B52" s="4" t="s">
        <f>=HYPERLINK("https://www.leilaoonline.com.br/lote/detalhe/158047", "CAMINHÃO VW 17.280; 2014/2015; BRANCO; DIESEL; CÂMBIO AUTOMÁTICO; COM COMPACTADOR MARCA PLANALTO - FUNCIONANDO")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113.000,00</t>
        </is>
      </c>
      <c r="F52" s="4" t="inlineStr">
        <is>
          <t>1500.00</t>
        </is>
      </c>
    </row>
    <row collapsed="false" customFormat="false" customHeight="false" hidden="false" ht="12.1" outlineLevel="0" r="53">
      <c r="A53" s="5" t="s">
        <f>=HYPERLINK("https://www.leilaoonline.com.br/lote/detalhe/158060", "076")</f>
      </c>
      <c r="B53" s="4" t="s">
        <f>=HYPERLINK("https://www.leilaoonline.com.br/lote/detalhe/158060", "FIAT PALIO WEEKEND ADVENTURE; 2018/2018; PRATA; ALCO./GASOL. - FUNCIONANDO - FROTA 983; CP 126")</f>
      </c>
      <c r="C53" s="4" t="inlineStr">
        <is>
          <t>Não vendido</t>
        </is>
      </c>
      <c r="D53" s="4" t="inlineStr">
        <is>
          <t>7</t>
        </is>
      </c>
      <c r="E53" s="5" t="inlineStr">
        <is>
          <t>9.500,00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=HYPERLINK("https://www.leilaoonline.com.br/lote/detalhe/158065", "085")</f>
      </c>
      <c r="B54" s="4" t="s">
        <f>=HYPERLINK("https://www.leilaoonline.com.br/lote/detalhe/158065", "VW/UP MOVE MB TSI; 2015/2016; PRETO; ALCO./GASOL.- FUNCIONANDO - FROTA J64")</f>
      </c>
      <c r="C54" s="4" t="inlineStr">
        <is>
          <t>Não vendido</t>
        </is>
      </c>
      <c r="D54" s="4" t="inlineStr">
        <is>
          <t>12</t>
        </is>
      </c>
      <c r="E54" s="5" t="inlineStr">
        <is>
          <t>22.000,00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=HYPERLINK("https://www.leilaoonline.com.br/lote/detalhe/158061", "087")</f>
      </c>
      <c r="B55" s="4" t="s">
        <f>=HYPERLINK("https://www.leilaoonline.com.br/lote/detalhe/158061", "CAMINHÃO MERCEDES BENZ 1113; 1969/1969; VERDE; DIESEL")</f>
      </c>
      <c r="C55" s="4" t="inlineStr">
        <is>
          <t>Não vendido</t>
        </is>
      </c>
      <c r="D55" s="4" t="inlineStr">
        <is>
          <t>18</t>
        </is>
      </c>
      <c r="E55" s="5" t="inlineStr">
        <is>
          <t>18.000,00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=HYPERLINK("https://www.leilaoonline.com.br/lote/detalhe/158063", "090")</f>
      </c>
      <c r="B56" s="4" t="s">
        <f>=HYPERLINK("https://www.leilaoonline.com.br/lote/detalhe/158063", "FIAT PALIO WEEKEND ADVENTURE; 2018/2018; PRATA; ALCO./GASOL. - FUNCIONANDO - FROTA 974; CP 122")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12.000,00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=HYPERLINK("https://www.leilaoonline.com.br/lote/detalhe/158062", "097")</f>
      </c>
      <c r="B57" s="4" t="s">
        <f>=HYPERLINK("https://www.leilaoonline.com.br/lote/detalhe/158062", "CAMIONETA GM/CHEVROLET D10; 1984/1984; BRANCA; DIESEL - FUNCIONANDO")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16.000,00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=HYPERLINK("https://www.leilaoonline.com.br/lote/detalhe/158064", "098")</f>
      </c>
      <c r="B58" s="4" t="s">
        <f>=HYPERLINK("https://www.leilaoonline.com.br/lote/detalhe/158064", "CAMINHÃO FORD 11000; 1990/1990")</f>
      </c>
      <c r="C58" s="4" t="inlineStr">
        <is>
          <t>Não vendido</t>
        </is>
      </c>
      <c r="D58" s="4" t="inlineStr">
        <is>
          <t>14</t>
        </is>
      </c>
      <c r="E58" s="5" t="inlineStr">
        <is>
          <t>35.000,00</t>
        </is>
      </c>
      <c r="F58" s="4" t="inlineStr">
        <is>
          <t>1250.00</t>
        </is>
      </c>
    </row>
    <row collapsed="false" customFormat="false" customHeight="false" hidden="false" ht="12.1" outlineLevel="0" r="59">
      <c r="A59" s="5" t="s">
        <f>=HYPERLINK("https://www.leilaoonline.com.br/lote/detalhe/158066", "100")</f>
      </c>
      <c r="B59" s="4" t="s">
        <f>=HYPERLINK("https://www.leilaoonline.com.br/lote/detalhe/158066", "VW/GOL 1.0 GIV; 2011/2012; BRANCA; ALCO./GASOL. - FUNCIONANDO")</f>
      </c>
      <c r="C59" s="4" t="inlineStr">
        <is>
          <t>Não vendido</t>
        </is>
      </c>
      <c r="D59" s="4" t="inlineStr">
        <is>
          <t>14</t>
        </is>
      </c>
      <c r="E59" s="5" t="inlineStr">
        <is>
          <t>15.500,00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=HYPERLINK("https://www.leilaoonline.com.br/lote/detalhe/158067", "108")</f>
      </c>
      <c r="B60" s="4" t="s">
        <f>=HYPERLINK("https://www.leilaoonline.com.br/lote/detalhe/158067", "FIAT PALIO WEEKEND ADVENTURE; 2018/2018; PRATA; ALCO./GASOL. - FUNCIONANDO - FROTA 403; CP 123")</f>
      </c>
      <c r="C60" s="4" t="inlineStr">
        <is>
          <t>Não vendido</t>
        </is>
      </c>
      <c r="D60" s="4" t="inlineStr">
        <is>
          <t>13</t>
        </is>
      </c>
      <c r="E60" s="5" t="inlineStr">
        <is>
          <t>13.000,00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=HYPERLINK("https://www.leilaoonline.com.br/lote/detalhe/158068", "111")</f>
      </c>
      <c r="B61" s="4" t="s">
        <f>=HYPERLINK("https://www.leilaoonline.com.br/lote/detalhe/158068", "CAMIONETA FORD/SR DESERTER; 1993/1993; BRANCA; DIESEL; TURBINADA; HIDRÁULICA (DESLIGA NA CHAVE) - FUNCIONANDO")</f>
      </c>
      <c r="C61" s="4" t="inlineStr">
        <is>
          <t>Não vendido</t>
        </is>
      </c>
      <c r="D61" s="4" t="inlineStr">
        <is>
          <t>38</t>
        </is>
      </c>
      <c r="E61" s="5" t="inlineStr">
        <is>
          <t>19.500,00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=HYPERLINK("https://www.leilaoonline.com.br/lote/detalhe/158069", "114")</f>
      </c>
      <c r="B62" s="4" t="s">
        <f>=HYPERLINK("https://www.leilaoonline.com.br/lote/detalhe/158069", "CAMINHONETE FORD/F100; 1973/1973; AZUL; DIESEL; MOTOR MERCEDES 608 - FUNCIONANDO")</f>
      </c>
      <c r="C62" s="4" t="inlineStr">
        <is>
          <t>Não vendido</t>
        </is>
      </c>
      <c r="D62" s="4" t="inlineStr">
        <is>
          <t>9</t>
        </is>
      </c>
      <c r="E62" s="5" t="inlineStr">
        <is>
          <t>13.500,00</t>
        </is>
      </c>
      <c r="F6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2026-08-05T13:30:27.00Z</dcterms:created>
  <dc:creator>Tellks Tecnologia</dc:creator>
  <cp:revision>0</cp:revision>
</cp:coreProperties>
</file>