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300 Ton de Vigas • 50 Ton de Tubos • Tratores • Caminhões • Impl. Agricolas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=HYPERLINK("https://www.leilaoonline.com.br/lote/detalhe/165386", "028")</f>
      </c>
      <c r="B11" s="4" t="s">
        <f>=HYPERLINK("https://www.leilaoonline.com.br/lote/detalhe/165386", "CAMINHÃO M. BENZ/L 1113; 1976/1976; AMARELA; DIESEL; TURBINADO - FUNCIONANDO")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47.250,00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=HYPERLINK("https://www.leilaoonline.com.br/lote/detalhe/165384", "033")</f>
      </c>
      <c r="B12" s="4" t="s">
        <f>=HYPERLINK("https://www.leilaoonline.com.br/lote/detalhe/165384", "CAMINHONETE GM/CHEVROLET D20 CUSTOM; 1987/1988; BEGE; DIESEL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39.500,00</t>
        </is>
      </c>
      <c r="F12" s="4" t="inlineStr">
        <is>
          <t>750.00</t>
        </is>
      </c>
    </row>
    <row collapsed="false" customFormat="false" customHeight="false" hidden="false" ht="12.1" outlineLevel="0" r="13">
      <c r="A13" s="5" t="s">
        <f>=HYPERLINK("https://www.leilaoonline.com.br/lote/detalhe/165385", "036")</f>
      </c>
      <c r="B13" s="4" t="s">
        <f>=HYPERLINK("https://www.leilaoonline.com.br/lote/detalhe/165385", "CAMINHÃO M. BENZ/L 2318; 1995/1995; VERMELHA; DIESEL; COM SIDER - FUNCIONANDO")</f>
      </c>
      <c r="C13" s="4" t="inlineStr">
        <is>
          <t>Não vendido</t>
        </is>
      </c>
      <c r="D13" s="4" t="inlineStr">
        <is>
          <t>75</t>
        </is>
      </c>
      <c r="E13" s="5" t="inlineStr">
        <is>
          <t>69.750,00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=HYPERLINK("https://www.leilaoonline.com.br/lote/detalhe/164537", "100")</f>
      </c>
      <c r="B14" s="4" t="s">
        <f>=HYPERLINK("https://www.leilaoonline.com.br/lote/detalhe/164537", "veja o vídeo!! BOBCAT; MOTOR AGRALE 2CC; ANO INDEFINIDO - FUNCIONANDO")</f>
      </c>
      <c r="C14" s="4" t="inlineStr">
        <is>
          <t>Vendido</t>
        </is>
      </c>
      <c r="D14" s="4" t="inlineStr">
        <is>
          <t>26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=HYPERLINK("https://www.leilaoonline.com.br/lote/detalhe/164549", "105")</f>
      </c>
      <c r="B15" s="4" t="s">
        <f>=HYPERLINK("https://www.leilaoonline.com.br/lote/detalhe/164549", "veja o vídeo!! PÁ CARREGADEIRA; CATERPILLAR 930; ANO 1985; FREIO A DISCO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88.500,00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=HYPERLINK("https://www.leilaoonline.com.br/lote/detalhe/164550", "107")</f>
      </c>
      <c r="B16" s="4" t="s">
        <f>=HYPERLINK("https://www.leilaoonline.com.br/lote/detalhe/164550", "PÁ CARREGADEIRA CASE; ANO 1974 - FUNCIONANDO")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=HYPERLINK("https://www.leilaoonline.com.br/lote/detalhe/164667", "109")</f>
      </c>
      <c r="B17" s="4" t="s">
        <f>=HYPERLINK("https://www.leilaoonline.com.br/lote/detalhe/164667", "MÁQUINA ESTEIRA D7B; ANO 1987; MOTOR MWM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63.500,00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=HYPERLINK("https://www.leilaoonline.com.br/lote/detalhe/164563", "111")</f>
      </c>
      <c r="B18" s="4" t="s">
        <f>=HYPERLINK("https://www.leilaoonline.com.br/lote/detalhe/164563", "VALMET 85ID; C/ CARREGADEIRA DE LENHA; C/ GARRA GIRATÓRIA; C/ DIREÇÃO HIDRÁULICA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=HYPERLINK("https://www.leilaoonline.com.br/lote/detalhe/164556", "115")</f>
      </c>
      <c r="B19" s="4" t="s">
        <f>=HYPERLINK("https://www.leilaoonline.com.br/lote/detalhe/164556", "TRATOR FORD 6600; ANO 81; COM CONCHA DIANTEIRA E DIREÇÃO HIDROSTÁTICA")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=HYPERLINK("https://www.leilaoonline.com.br/lote/detalhe/164532", "120")</f>
      </c>
      <c r="B20" s="4" t="s">
        <f>=HYPERLINK("https://www.leilaoonline.com.br/lote/detalhe/164532", "veja o vídeo!! TRATOR NEW HOLLAND TS 110CV 4X4; ANO 2012")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137.500,00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=HYPERLINK("https://www.leilaoonline.com.br/lote/detalhe/164568", "121")</f>
      </c>
      <c r="B21" s="4" t="s">
        <f>=HYPERLINK("https://www.leilaoonline.com.br/lote/detalhe/164568", "TRATOR MASSEY FERGUSON 65X; ANO 73; CANELA QUADRADA; 3 MARCHAS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=HYPERLINK("https://www.leilaoonline.com.br/lote/detalhe/164566", "122")</f>
      </c>
      <c r="B22" s="4" t="s">
        <f>=HYPERLINK("https://www.leilaoonline.com.br/lote/detalhe/164566", "veja o vídeo!! TRATOR VALTRA BF 75; ANO 2006; 4X2 -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24.500,00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=HYPERLINK("https://www.leilaoonline.com.br/lote/detalhe/164565", "123")</f>
      </c>
      <c r="B23" s="4" t="s">
        <f>=HYPERLINK("https://www.leilaoonline.com.br/lote/detalhe/164565", "TRATOR VALMET 85 ID.; ANO 78")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16.250,00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=HYPERLINK("https://www.leilaoonline.com.br/lote/detalhe/164575", "124")</f>
      </c>
      <c r="B24" s="4" t="s">
        <f>=HYPERLINK("https://www.leilaoonline.com.br/lote/detalhe/164575", "TRATOR VALMET 110 ID; ANO 1980 -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27.000,00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=HYPERLINK("https://www.leilaoonline.com.br/lote/detalhe/164564", "125")</f>
      </c>
      <c r="B25" s="4" t="s">
        <f>=HYPERLINK("https://www.leilaoonline.com.br/lote/detalhe/164564", "veja o vídeo!! TRATOR MASSEY FERGUSON 65 X; ANO 71; CANELA REDONDA; 3 MARCHAS")</f>
      </c>
      <c r="C25" s="4" t="inlineStr">
        <is>
          <t>Não vendido</t>
        </is>
      </c>
      <c r="D25" s="4" t="inlineStr">
        <is>
          <t>59</t>
        </is>
      </c>
      <c r="E25" s="5" t="inlineStr">
        <is>
          <t>23.250,00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=HYPERLINK("https://www.leilaoonline.com.br/lote/detalhe/164617", "140")</f>
      </c>
      <c r="B26" s="4" t="s">
        <f>=HYPERLINK("https://www.leilaoonline.com.br/lote/detalhe/164617", "BRITADOR DE MANDÍBULA 50/30")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=HYPERLINK("https://www.leilaoonline.com.br/lote/detalhe/164551", "150")</f>
      </c>
      <c r="B27" s="4" t="s">
        <f>=HYPERLINK("https://www.leilaoonline.com.br/lote/detalhe/164551", "EMPILHADEIRA CLARK; PARA 7 TONELADAS; MOTOR DIESEL - FUNCIONANDO")</f>
      </c>
      <c r="C27" s="4" t="inlineStr">
        <is>
          <t>Vendido</t>
        </is>
      </c>
      <c r="D27" s="4" t="inlineStr">
        <is>
          <t>99</t>
        </is>
      </c>
      <c r="E27" s="5" t="inlineStr">
        <is>
          <t>71.500,00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=HYPERLINK("https://www.leilaoonline.com.br/lote/detalhe/164552", "153")</f>
      </c>
      <c r="B28" s="4" t="s">
        <f>=HYPERLINK("https://www.leilaoonline.com.br/lote/detalhe/164552", "MUNCK RODOMAC; ANO 2016; GHR 25.000")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91.000,00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=HYPERLINK("https://www.leilaoonline.com.br/lote/detalhe/164541", "160")</f>
      </c>
      <c r="B29" s="4" t="s">
        <f>=HYPERLINK("https://www.leilaoonline.com.br/lote/detalhe/164541", "LANCHA (INFORMAÇÕES NAS ESPECIFICAÇÕES)")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=HYPERLINK("https://www.leilaoonline.com.br/lote/detalhe/164540", "161")</f>
      </c>
      <c r="B30" s="4" t="s">
        <f>=HYPERLINK("https://www.leilaoonline.com.br/lote/detalhe/164540", "veja o vídeo!! JETBOOD 5 LUGARES, ANO 2013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=HYPERLINK("https://www.leilaoonline.com.br/lote/detalhe/164582", "170")</f>
      </c>
      <c r="B31" s="4" t="s">
        <f>=HYPERLINK("https://www.leilaoonline.com.br/lote/detalhe/164582", "LOTE DE SUCATA DE CAMPANA; 25.000KG")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36.250,00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=HYPERLINK("https://www.leilaoonline.com.br/lote/detalhe/164590", "175")</f>
      </c>
      <c r="B32" s="4" t="s">
        <f>=HYPERLINK("https://www.leilaoonline.com.br/lote/detalhe/164590", "MOTOR YANMAR; 1 CILINDRO; DIESEL; ACOPLADO A UM GERADOR 12,5 KVA; COM PAINEL DISTRIBUIDOR; PARTIDA NA CHAVE")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=HYPERLINK("https://www.leilaoonline.com.br/lote/detalhe/164555", "178")</f>
      </c>
      <c r="B33" s="4" t="s">
        <f>=HYPERLINK("https://www.leilaoonline.com.br/lote/detalhe/164555", "veja o vídeo!! TRICICLO TRATOR GURGEL MODELO TA 01; MOTOR DIESEL; 1 CILINDRO")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=HYPERLINK("https://www.leilaoonline.com.br/lote/detalhe/164614", "179")</f>
      </c>
      <c r="B34" s="4" t="s">
        <f>=HYPERLINK("https://www.leilaoonline.com.br/lote/detalhe/164614", "SERRA DE FITA VERTICAL INDUSTRIAL")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6.250,00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=HYPERLINK("https://www.leilaoonline.com.br/lote/detalhe/164587", "180")</f>
      </c>
      <c r="B35" s="4" t="s">
        <f>=HYPERLINK("https://www.leilaoonline.com.br/lote/detalhe/164587", "ARADO AIVECA; MARCA IKEDA; 3 HASTES COM DESARME DE MOLA")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=HYPERLINK("https://www.leilaoonline.com.br/lote/detalhe/164588", "181")</f>
      </c>
      <c r="B36" s="4" t="s">
        <f>=HYPERLINK("https://www.leilaoonline.com.br/lote/detalhe/164588", "ARADO TATU; 3 HASTES FIXAS")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6.250,00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=HYPERLINK("https://www.leilaoonline.com.br/lote/detalhe/164589", "182")</f>
      </c>
      <c r="B37" s="4" t="s">
        <f>=HYPERLINK("https://www.leilaoonline.com.br/lote/detalhe/164589", "ARADO MASCHIETTO; 3 HASTES FIXAS")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6.250,00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=HYPERLINK("https://www.leilaoonline.com.br/lote/detalhe/164583", "183")</f>
      </c>
      <c r="B38" s="4" t="s">
        <f>=HYPERLINK("https://www.leilaoonline.com.br/lote/detalhe/164583", "veja o vídeo!! IMPLEMENTO CATA CAPIM; MARCA SILTOMAC")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=HYPERLINK("https://www.leilaoonline.com.br/lote/detalhe/164584", "184")</f>
      </c>
      <c r="B39" s="4" t="s">
        <f>=HYPERLINK("https://www.leilaoonline.com.br/lote/detalhe/164584", "ARADO SANTA IZABEL; COM REVERSÍVEL; 3 BACIAS")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=HYPERLINK("https://www.leilaoonline.com.br/lote/detalhe/164585", "185")</f>
      </c>
      <c r="B40" s="4" t="s">
        <f>=HYPERLINK("https://www.leilaoonline.com.br/lote/detalhe/164585", "ADUBADEIRA TATU; 4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=HYPERLINK("https://www.leilaoonline.com.br/lote/detalhe/164609", "186")</f>
      </c>
      <c r="B41" s="4" t="s">
        <f>=HYPERLINK("https://www.leilaoonline.com.br/lote/detalhe/164609", "PICADEIRA DE CANA; COM ESTEIRA")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=HYPERLINK("https://www.leilaoonline.com.br/lote/detalhe/164610", "187")</f>
      </c>
      <c r="B42" s="4" t="s">
        <f>=HYPERLINK("https://www.leilaoonline.com.br/lote/detalhe/164610", "CALCAREADEIRA DE 2 RODAS")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=HYPERLINK("https://www.leilaoonline.com.br/lote/detalhe/164611", "188")</f>
      </c>
      <c r="B43" s="4" t="s">
        <f>=HYPERLINK("https://www.leilaoonline.com.br/lote/detalhe/164611", "ADUBADEIRA CALCAREADEIRA VICON")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=HYPERLINK("https://www.leilaoonline.com.br/lote/detalhe/164612", "189")</f>
      </c>
      <c r="B44" s="4" t="s">
        <f>=HYPERLINK("https://www.leilaoonline.com.br/lote/detalhe/164612", "ENSILADEIRA MENTA; ANO 2013 -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=HYPERLINK("https://www.leilaoonline.com.br/lote/detalhe/164616", "190")</f>
      </c>
      <c r="B45" s="4" t="s">
        <f>=HYPERLINK("https://www.leilaoonline.com.br/lote/detalhe/164616", "ROÇADEIRA AGR.; ANO 2001")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=HYPERLINK("https://www.leilaoonline.com.br/lote/detalhe/164618", "191")</f>
      </c>
      <c r="B46" s="4" t="s">
        <f>=HYPERLINK("https://www.leilaoonline.com.br/lote/detalhe/164618", "SUBSOLADOR 9 HASTES DE CONTROLE REMOTO")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2.800,00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=HYPERLINK("https://www.leilaoonline.com.br/lote/detalhe/164574", "200")</f>
      </c>
      <c r="B47" s="4" t="s">
        <f>=HYPERLINK("https://www.leilaoonline.com.br/lote/detalhe/164574", "BAÚ; ANO 98; COMP. 5.50X2.30X2.60 ALT.")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=HYPERLINK("https://www.leilaoonline.com.br/lote/detalhe/164572", "201")</f>
      </c>
      <c r="B48" s="4" t="s">
        <f>=HYPERLINK("https://www.leilaoonline.com.br/lote/detalhe/164572", "BAÚ REFRIGERADO; 8M DE COMPRIMENTO; COM GANCHEIRAS PARA FRIGORÍFICO; COM MANGUEIRAS E COMPRESSOR COM SUPORTE PARA MOTOR MERCEDES")</f>
      </c>
      <c r="C48" s="4" t="inlineStr">
        <is>
          <t>Não vendido</t>
        </is>
      </c>
      <c r="D48" s="4" t="inlineStr">
        <is>
          <t>51</t>
        </is>
      </c>
      <c r="E48" s="5" t="inlineStr">
        <is>
          <t>8.500,00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=HYPERLINK("https://www.leilaoonline.com.br/lote/detalhe/164573", "202")</f>
      </c>
      <c r="B49" s="4" t="s">
        <f>=HYPERLINK("https://www.leilaoonline.com.br/lote/detalhe/164573", "BÁU ANTONINI (PARA CAMINHÃO VOLKSWAGEN)")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=HYPERLINK("https://www.leilaoonline.com.br/lote/detalhe/164579", "203")</f>
      </c>
      <c r="B50" s="4" t="s">
        <f>=HYPERLINK("https://www.leilaoonline.com.br/lote/detalhe/164579", "SAIDER MARCA FACHINI 7000X2; 4X2; 80 ASSOALHO CHAPEADO")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=HYPERLINK("https://www.leilaoonline.com.br/lote/detalhe/164571", "204")</f>
      </c>
      <c r="B51" s="4" t="s">
        <f>=HYPERLINK("https://www.leilaoonline.com.br/lote/detalhe/164571", "SAIDER (MEDIDAS: 6,60M DE COMPRIMENTO, 2,60 DE LARGURA; 2,90 DE ALTURA); ASSOALHO CHAPA DE FERRO")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=HYPERLINK("https://www.leilaoonline.com.br/lote/detalhe/164570", "205")</f>
      </c>
      <c r="B52" s="4" t="s">
        <f>=HYPERLINK("https://www.leilaoonline.com.br/lote/detalhe/164570", "CARRETA PARA TRATOR")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=HYPERLINK("https://www.leilaoonline.com.br/lote/detalhe/164578", "206")</f>
      </c>
      <c r="B53" s="4" t="s">
        <f>=HYPERLINK("https://www.leilaoonline.com.br/lote/detalhe/164578", "CARRETA PARA PLANTIO DE CANA")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=HYPERLINK("https://www.leilaoonline.com.br/lote/detalhe/164581", "207")</f>
      </c>
      <c r="B54" s="4" t="s">
        <f>=HYPERLINK("https://www.leilaoonline.com.br/lote/detalhe/164581", "CARROCERIA PARA CAMINHÃO; MERCEDES BENZ; 7,30 METROS DE COMPRIMENTO")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=HYPERLINK("https://www.leilaoonline.com.br/lote/detalhe/164622", "208")</f>
      </c>
      <c r="B55" s="4" t="s">
        <f>=HYPERLINK("https://www.leilaoonline.com.br/lote/detalhe/164622", "CONTAINER MARÍTIMO DE 6 METROS")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=HYPERLINK("https://www.leilaoonline.com.br/lote/detalhe/164569", "209")</f>
      </c>
      <c r="B56" s="4" t="s">
        <f>=HYPERLINK("https://www.leilaoonline.com.br/lote/detalhe/164569", "CARROÇA COM FREIO E ARREIO")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=HYPERLINK("https://www.leilaoonline.com.br/lote/detalhe/164580", "210")</f>
      </c>
      <c r="B57" s="4" t="s">
        <f>=HYPERLINK("https://www.leilaoonline.com.br/lote/detalhe/164580", "GAIOLA PARA F4000")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=HYPERLINK("https://www.leilaoonline.com.br/lote/detalhe/164621", "211")</f>
      </c>
      <c r="B58" s="4" t="s">
        <f>=HYPERLINK("https://www.leilaoonline.com.br/lote/detalhe/164621", "GAIOLA BOIADEIRA (DE MERCEDES BENZ 608)")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=HYPERLINK("https://www.leilaoonline.com.br/lote/detalhe/165654", "212")</f>
      </c>
      <c r="B59" s="4" t="s">
        <f>=HYPERLINK("https://www.leilaoonline.com.br/lote/detalhe/165654", "CARRETA DE FERRO DE 4x2 METROS")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=HYPERLINK("https://www.leilaoonline.com.br/lote/detalhe/164577", "215")</f>
      </c>
      <c r="B60" s="4" t="s">
        <f>=HYPERLINK("https://www.leilaoonline.com.br/lote/detalhe/164577", "CARRETA 2 RODAS")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2.200,00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=HYPERLINK("https://www.leilaoonline.com.br/lote/detalhe/164559", "216")</f>
      </c>
      <c r="B61" s="4" t="s">
        <f>=HYPERLINK("https://www.leilaoonline.com.br/lote/detalhe/164559", "ADUBADEIRA")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=HYPERLINK("https://www.leilaoonline.com.br/lote/detalhe/164560", "217")</f>
      </c>
      <c r="B62" s="4" t="s">
        <f>=HYPERLINK("https://www.leilaoonline.com.br/lote/detalhe/164560", "PULVERIZADOR JACTO 600 L; BOMBA 75 I/MIN; 12 MTS BARRAS")</f>
      </c>
      <c r="C62" s="4" t="inlineStr">
        <is>
          <t>Não vendido</t>
        </is>
      </c>
      <c r="D62" s="4" t="inlineStr">
        <is>
          <t>28</t>
        </is>
      </c>
      <c r="E62" s="5" t="inlineStr">
        <is>
          <t>7.750,00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=HYPERLINK("https://www.leilaoonline.com.br/lote/detalhe/164562", "218")</f>
      </c>
      <c r="B63" s="4" t="s">
        <f>=HYPERLINK("https://www.leilaoonline.com.br/lote/detalhe/164562", "GRADE ARADORA DE BOI; 12 DISCOS")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=HYPERLINK("https://www.leilaoonline.com.br/lote/detalhe/164586", "219")</f>
      </c>
      <c r="B64" s="4" t="s">
        <f>=HYPERLINK("https://www.leilaoonline.com.br/lote/detalhe/164586", "ELEVADOR PARA CARRETA BIM DE 4 X 0.6 METROS")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=HYPERLINK("https://www.leilaoonline.com.br/lote/detalhe/164619", "220")</f>
      </c>
      <c r="B65" s="4" t="s">
        <f>=HYPERLINK("https://www.leilaoonline.com.br/lote/detalhe/164619", "4 PNEUS (MEDIDA 600-65-28)")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=HYPERLINK("https://www.leilaoonline.com.br/lote/detalhe/164620", "221")</f>
      </c>
      <c r="B66" s="4" t="s">
        <f>=HYPERLINK("https://www.leilaoonline.com.br/lote/detalhe/164620", "CONCHA DE HIDRAULICO PARA TRATOR")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=HYPERLINK("https://www.leilaoonline.com.br/lote/detalhe/164623", "222")</f>
      </c>
      <c r="B67" s="4" t="s">
        <f>=HYPERLINK("https://www.leilaoonline.com.br/lote/detalhe/164623", "CONCHA PARA CARREGADEIRA; DE 1.8 METROS DE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=HYPERLINK("https://www.leilaoonline.com.br/lote/detalhe/165655", "223")</f>
      </c>
      <c r="B68" s="4" t="s">
        <f>=HYPERLINK("https://www.leilaoonline.com.br/lote/detalhe/165655", "LOTE COM 4 EXAUSTORES CENTRIFUGO")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=HYPERLINK("https://www.leilaoonline.com.br/lote/detalhe/165656", "224")</f>
      </c>
      <c r="B69" s="4" t="s">
        <f>=HYPERLINK("https://www.leilaoonline.com.br/lote/detalhe/165656", "ELEVADOR DE CARGA DE 3.5 MT")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=HYPERLINK("https://www.leilaoonline.com.br/lote/detalhe/164624", "1090")</f>
      </c>
      <c r="B70" s="4" t="s">
        <f>=HYPERLINK("https://www.leilaoonline.com.br/lote/detalhe/164624", "RACK FURAKAWA RACK ABERTO ENTERPRISE 45U")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=HYPERLINK("https://www.leilaoonline.com.br/lote/detalhe/164625", "1091")</f>
      </c>
      <c r="B71" s="4" t="s">
        <f>=HYPERLINK("https://www.leilaoonline.com.br/lote/detalhe/164625", "AR CONDICIONADO DE JANELA 18.000 BTUS; MARCA SPRINGER; QUENTE E FRIO")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=HYPERLINK("https://www.leilaoonline.com.br/lote/detalhe/164613", "1126")</f>
      </c>
      <c r="B72" s="4" t="s">
        <f>=HYPERLINK("https://www.leilaoonline.com.br/lote/detalhe/164613", "LOTE COM 17 UNIDADES DE FERRAMENTAS; MARCA BELZER (NOVAS)")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=HYPERLINK("https://www.leilaoonline.com.br/lote/detalhe/164615", "1127")</f>
      </c>
      <c r="B73" s="4" t="s">
        <f>=HYPERLINK("https://www.leilaoonline.com.br/lote/detalhe/164615", "BROCA PARA CONCRETO; BOSCH SPEED X; SDS MAX; MEDIDAS 35X800X920MM (NOVA)")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=HYPERLINK("https://www.leilaoonline.com.br/lote/detalhe/164522", "1999")</f>
      </c>
      <c r="B74" s="4" t="s">
        <f>=HYPERLINK("https://www.leilaoonline.com.br/lote/detalhe/164522", "BRITADOR CONICO")</f>
      </c>
      <c r="C74" s="4" t="inlineStr">
        <is>
          <t>Não vendido</t>
        </is>
      </c>
      <c r="D74" s="4" t="inlineStr">
        <is>
          <t>21</t>
        </is>
      </c>
      <c r="E74" s="5" t="inlineStr">
        <is>
          <t>92.000,00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=HYPERLINK("https://www.leilaoonline.com.br/lote/detalhe/164535", "2000")</f>
      </c>
      <c r="B75" s="4" t="s">
        <f>=HYPERLINK("https://www.leilaoonline.com.br/lote/detalhe/164535", "CAMINHÃO M.BENZ/AXOR 2644S6X4; 2017/2018; BRANCA; DIESEL - APROX. 148 MIL KM")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250.000,00</t>
        </is>
      </c>
      <c r="F75" s="4" t="inlineStr">
        <is>
          <t>1500.00</t>
        </is>
      </c>
    </row>
    <row collapsed="false" customFormat="false" customHeight="false" hidden="false" ht="12.1" outlineLevel="0" r="76">
      <c r="A76" s="5" t="s">
        <f>=HYPERLINK("https://www.leilaoonline.com.br/lote/detalhe/164536", "2001")</f>
      </c>
      <c r="B76" s="4" t="s">
        <f>=HYPERLINK("https://www.leilaoonline.com.br/lote/detalhe/164536", "REB/FNV FRUEHAUF; 1974/1974; PRETA; PARA 30 MIL LITROS; TODA EM AÇO INÓX; PESO DO TANQUE 11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=HYPERLINK("https://www.leilaoonline.com.br/lote/detalhe/164519", "2002")</f>
      </c>
      <c r="B77" s="4" t="s">
        <f>=HYPERLINK("https://www.leilaoonline.com.br/lote/detalhe/164519", "TRATOR ALICHARME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=HYPERLINK("https://www.leilaoonline.com.br/lote/detalhe/164538", "2003")</f>
      </c>
      <c r="B78" s="4" t="s">
        <f>=HYPERLINK("https://www.leilaoonline.com.br/lote/detalhe/164538", "REB/KRONE; 1994/1994; BRANCA; CAÇAMBA 3 EIXOS")</f>
      </c>
      <c r="C78" s="4" t="inlineStr">
        <is>
          <t>Não vendido</t>
        </is>
      </c>
      <c r="D78" s="4" t="inlineStr">
        <is>
          <t>54</t>
        </is>
      </c>
      <c r="E78" s="5" t="inlineStr">
        <is>
          <t>45.000,00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=HYPERLINK("https://www.leilaoonline.com.br/lote/detalhe/164553", "2004")</f>
      </c>
      <c r="B79" s="4" t="s">
        <f>=HYPERLINK("https://www.leilaoonline.com.br/lote/detalhe/164553", "SEMI-REBOQUE SR/USICAMP SRCP E2 10000; 2009/2009; AZUL - DOC. 2023 OK (VENDA SEM PNEUS E SEM RODAS)")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=HYPERLINK("https://www.leilaoonline.com.br/lote/detalhe/164520", "2005")</f>
      </c>
      <c r="B80" s="4" t="s">
        <f>=HYPERLINK("https://www.leilaoonline.com.br/lote/detalhe/164520", "MUNK DE 3 LANÇAS HIDRÁULICAS E 2 MANUAIS")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55.000,00</t>
        </is>
      </c>
      <c r="F80" s="4" t="inlineStr">
        <is>
          <t>1500.00</t>
        </is>
      </c>
    </row>
    <row collapsed="false" customFormat="false" customHeight="false" hidden="false" ht="12.1" outlineLevel="0" r="81">
      <c r="A81" s="5" t="s">
        <f>=HYPERLINK("https://www.leilaoonline.com.br/lote/detalhe/164554", "2005")</f>
      </c>
      <c r="B81" s="4" t="s">
        <f>=HYPERLINK("https://www.leilaoonline.com.br/lote/detalhe/164554", "SEMI-REBOQUE SR/FACCHINI SRF TC; 2009/2009; VERMELHA  (VENDA SEM PNEUS E SEM RODAS)")</f>
      </c>
      <c r="C81" s="4" t="inlineStr">
        <is>
          <t>Não vendido</t>
        </is>
      </c>
      <c r="D81" s="4" t="inlineStr">
        <is>
          <t>6</t>
        </is>
      </c>
      <c r="E81" s="5" t="inlineStr">
        <is>
          <t>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=HYPERLINK("https://www.leilaoonline.com.br/lote/detalhe/164530", "2006")</f>
      </c>
      <c r="B82" s="4" t="s">
        <f>=HYPERLINK("https://www.leilaoonline.com.br/lote/detalhe/164530", "PÁ CARREGADEIRA CATERPILLAR 966 - FUNCIONANDO")</f>
      </c>
      <c r="C82" s="4" t="inlineStr">
        <is>
          <t>Não vendido</t>
        </is>
      </c>
      <c r="D82" s="4" t="inlineStr">
        <is>
          <t>124</t>
        </is>
      </c>
      <c r="E82" s="5" t="inlineStr">
        <is>
          <t>64.500,00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=HYPERLINK("https://www.leilaoonline.com.br/lote/detalhe/164521", "2006")</f>
      </c>
      <c r="B83" s="4" t="s">
        <f>=HYPERLINK("https://www.leilaoonline.com.br/lote/detalhe/164521", "BRITAGEM MÓVEL; PENEIRA ALIMENTADOR; BRITADOR 60/40 SOBRE RODAS")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78.500,00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=HYPERLINK("https://www.leilaoonline.com.br/lote/detalhe/164523", "2007")</f>
      </c>
      <c r="B84" s="4" t="s">
        <f>=HYPERLINK("https://www.leilaoonline.com.br/lote/detalhe/164523", "BRITADOR 62/40 FAÇO")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40.500,00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=HYPERLINK("https://www.leilaoonline.com.br/lote/detalhe/164524", "2008")</f>
      </c>
      <c r="B85" s="4" t="s">
        <f>=HYPERLINK("https://www.leilaoonline.com.br/lote/detalhe/164524", "PLANTADEIRA DE CANA -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=HYPERLINK("https://www.leilaoonline.com.br/lote/detalhe/164533", "2009")</f>
      </c>
      <c r="B86" s="4" t="s">
        <f>=HYPERLINK("https://www.leilaoonline.com.br/lote/detalhe/164533", "BOBINA DE 350 METROS DE CABO; 4PM DE 25MM")</f>
      </c>
      <c r="C86" s="4" t="inlineStr">
        <is>
          <t>Vendido</t>
        </is>
      </c>
      <c r="D86" s="4" t="inlineStr">
        <is>
          <t>1</t>
        </is>
      </c>
      <c r="E86" s="5" t="inlineStr">
        <is>
          <t>15.000,00</t>
        </is>
      </c>
      <c r="F86" s="4" t="inlineStr">
        <is>
          <t>1250.00</t>
        </is>
      </c>
    </row>
    <row collapsed="false" customFormat="false" customHeight="false" hidden="false" ht="12.1" outlineLevel="0" r="87">
      <c r="A87" s="5" t="s">
        <f>=HYPERLINK("https://www.leilaoonline.com.br/lote/detalhe/164546", "2010")</f>
      </c>
      <c r="B87" s="4" t="s">
        <f>=HYPERLINK("https://www.leilaoonline.com.br/lote/detalhe/164546", "30 TONELADAS DE VIGAS (MEDIDAS DE 50, 60, 70, 80 E 100); TAMANHO DE 5 METROS ACIMA - LANCE POR 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4,00</t>
        </is>
      </c>
      <c r="F87" s="4" t="inlineStr">
        <is>
          <t>0.50</t>
        </is>
      </c>
    </row>
    <row collapsed="false" customFormat="false" customHeight="false" hidden="false" ht="12.1" outlineLevel="0" r="88">
      <c r="A88" s="5" t="s">
        <f>=HYPERLINK("https://www.leilaoonline.com.br/lote/detalhe/164545", "2011")</f>
      </c>
      <c r="B88" s="4" t="s">
        <f>=HYPERLINK("https://www.leilaoonline.com.br/lote/detalhe/164545", "30 TONELADAS DE VIGAS (MEDIDAS DE 50, 60, 70, 80 E 100); TAMANHO DE 5 METROS ACIMA - LANCE POR KG")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4,00</t>
        </is>
      </c>
      <c r="F88" s="4" t="inlineStr">
        <is>
          <t>0.50</t>
        </is>
      </c>
    </row>
    <row collapsed="false" customFormat="false" customHeight="false" hidden="false" ht="12.1" outlineLevel="0" r="89">
      <c r="A89" s="5" t="s">
        <f>=HYPERLINK("https://www.leilaoonline.com.br/lote/detalhe/164543", "2012")</f>
      </c>
      <c r="B89" s="4" t="s">
        <f>=HYPERLINK("https://www.leilaoonline.com.br/lote/detalhe/164543", "30 TONELADAS DE VIGAS (MEDIDAS DE 50, 60, 70, 80 E 100); TAMANHO DE 5 METROS ACIMA - LANCE POR 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4,00</t>
        </is>
      </c>
      <c r="F89" s="4" t="inlineStr">
        <is>
          <t>0.50</t>
        </is>
      </c>
    </row>
    <row collapsed="false" customFormat="false" customHeight="false" hidden="false" ht="12.1" outlineLevel="0" r="90">
      <c r="A90" s="5" t="s">
        <f>=HYPERLINK("https://www.leilaoonline.com.br/lote/detalhe/164542", "2013")</f>
      </c>
      <c r="B90" s="4" t="s">
        <f>=HYPERLINK("https://www.leilaoonline.com.br/lote/detalhe/164542", "30 TONELADAS DE VIGAS (MEDIDAS DE 50, 60, 70, 80 E 100); TAMANHO DE 5 METROS ACIMA - LANCE POR 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4,00</t>
        </is>
      </c>
      <c r="F90" s="4" t="inlineStr">
        <is>
          <t>0.50</t>
        </is>
      </c>
    </row>
    <row collapsed="false" customFormat="false" customHeight="false" hidden="false" ht="12.1" outlineLevel="0" r="91">
      <c r="A91" s="5" t="s">
        <f>=HYPERLINK("https://www.leilaoonline.com.br/lote/detalhe/164539", "2014")</f>
      </c>
      <c r="B91" s="4" t="s">
        <f>=HYPERLINK("https://www.leilaoonline.com.br/lote/detalhe/164539", "30 TONELADAS DE VIGAS (MEDIDAS DE 50, 60, 70, 80 E 100); TAMANHO DE 5 METROS ACIMA - LANCE POR KG")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4,00</t>
        </is>
      </c>
      <c r="F91" s="4" t="inlineStr">
        <is>
          <t>0.50</t>
        </is>
      </c>
    </row>
    <row collapsed="false" customFormat="false" customHeight="false" hidden="false" ht="12.1" outlineLevel="0" r="92">
      <c r="A92" s="5" t="s">
        <f>=HYPERLINK("https://www.leilaoonline.com.br/lote/detalhe/164548", "2015")</f>
      </c>
      <c r="B92" s="4" t="s">
        <f>=HYPERLINK("https://www.leilaoonline.com.br/lote/detalhe/164548", "30 TONELADAS DE VIGAS (MEDIDAS DE 50, 60, 70, 80 E 100); TAMANHO DE 5 METROS ACIMA - LANCE POR KG")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4,00</t>
        </is>
      </c>
      <c r="F92" s="4" t="inlineStr">
        <is>
          <t>0.50</t>
        </is>
      </c>
    </row>
    <row collapsed="false" customFormat="false" customHeight="false" hidden="false" ht="12.1" outlineLevel="0" r="93">
      <c r="A93" s="5" t="s">
        <f>=HYPERLINK("https://www.leilaoonline.com.br/lote/detalhe/164531", "2016")</f>
      </c>
      <c r="B93" s="4" t="s">
        <f>=HYPERLINK("https://www.leilaoonline.com.br/lote/detalhe/164531", "30 TONELADAS DE VIGAS (MEDIDAS DE 50, 60, 70, 80 E 100); TAMANHO DE 5 METROS ACIMA - LANCE POR 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4,00</t>
        </is>
      </c>
      <c r="F93" s="4" t="inlineStr">
        <is>
          <t>0.50</t>
        </is>
      </c>
    </row>
    <row collapsed="false" customFormat="false" customHeight="false" hidden="false" ht="12.1" outlineLevel="0" r="94">
      <c r="A94" s="5" t="s">
        <f>=HYPERLINK("https://www.leilaoonline.com.br/lote/detalhe/164547", "2017")</f>
      </c>
      <c r="B94" s="4" t="s">
        <f>=HYPERLINK("https://www.leilaoonline.com.br/lote/detalhe/164547", "30 TONELADAS DE VIGAS (MEDIDAS DE 50, 60, 70, 80 E 100); TAMANHO DE 5 METROS ACIMA - LANCE POR 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4,00</t>
        </is>
      </c>
      <c r="F94" s="4" t="inlineStr">
        <is>
          <t>0.50</t>
        </is>
      </c>
    </row>
    <row collapsed="false" customFormat="false" customHeight="false" hidden="false" ht="12.1" outlineLevel="0" r="95">
      <c r="A95" s="5" t="s">
        <f>=HYPERLINK("https://www.leilaoonline.com.br/lote/detalhe/164544", "2018")</f>
      </c>
      <c r="B95" s="4" t="s">
        <f>=HYPERLINK("https://www.leilaoonline.com.br/lote/detalhe/164544", "30 TONELADAS DE VIGAS (MEDIDAS DE 50, 60, 70, 80 E 100); TAMANHO DE 5 METROS ACIMA - LANCE POR 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4,00</t>
        </is>
      </c>
      <c r="F95" s="4" t="inlineStr">
        <is>
          <t>0.50</t>
        </is>
      </c>
    </row>
    <row collapsed="false" customFormat="false" customHeight="false" hidden="false" ht="12.1" outlineLevel="0" r="96">
      <c r="A96" s="5" t="s">
        <f>=HYPERLINK("https://www.leilaoonline.com.br/lote/detalhe/164534", "2019")</f>
      </c>
      <c r="B96" s="4" t="s">
        <f>=HYPERLINK("https://www.leilaoonline.com.br/lote/detalhe/164534", "30 TONELADAS DE VIGAS (MEDIDAS DE 50, 60, 70, 80 E 100); TAMANHO DE 5 METROS ACIMA - LANCE POR 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=HYPERLINK("https://www.leilaoonline.com.br/lote/detalhe/164529", "2020")</f>
      </c>
      <c r="B97" s="4" t="s">
        <f>=HYPERLINK("https://www.leilaoonline.com.br/lote/detalhe/164529", "USINA DE ASFALTO PENEIRA REDUTOR MISTURADOR")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75.000,00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=HYPERLINK("https://www.leilaoonline.com.br/lote/detalhe/164526", "2021")</f>
      </c>
      <c r="B98" s="4" t="s">
        <f>=HYPERLINK("https://www.leilaoonline.com.br/lote/detalhe/164526", "veja o vídeo!! 50 TONELADAS DE TUBOS DE 8.10.12.14 POLEGADAS; COMPRIMENTO DE 8 M E 12 M - LANCE POR 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0.50</t>
        </is>
      </c>
    </row>
    <row collapsed="false" customFormat="false" customHeight="false" hidden="false" ht="12.1" outlineLevel="0" r="99">
      <c r="A99" s="5" t="s">
        <f>=HYPERLINK("https://www.leilaoonline.com.br/lote/detalhe/164525", "2022")</f>
      </c>
      <c r="B99" s="4" t="s">
        <f>=HYPERLINK("https://www.leilaoonline.com.br/lote/detalhe/164525", "PLANTA DE BRITAGEM")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150.000,00</t>
        </is>
      </c>
      <c r="F99" s="4" t="inlineStr">
        <is>
          <t>1500.00</t>
        </is>
      </c>
    </row>
    <row collapsed="false" customFormat="false" customHeight="false" hidden="false" ht="12.1" outlineLevel="0" r="100">
      <c r="A100" s="5" t="s">
        <f>=HYPERLINK("https://www.leilaoonline.com.br/lote/detalhe/164528", "2023")</f>
      </c>
      <c r="B100" s="4" t="s">
        <f>=HYPERLINK("https://www.leilaoonline.com.br/lote/detalhe/164528", "GERADOR 350 KVA")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1250.00</t>
        </is>
      </c>
    </row>
    <row collapsed="false" customFormat="false" customHeight="false" hidden="false" ht="12.1" outlineLevel="0" r="101">
      <c r="A101" s="5" t="s">
        <f>=HYPERLINK("https://www.leilaoonline.com.br/lote/detalhe/164527", "2024")</f>
      </c>
      <c r="B101" s="4" t="s">
        <f>=HYPERLINK("https://www.leilaoonline.com.br/lote/detalhe/164527", "GERADOR DE ENERGIA 210KVA; MOTOR CUMIS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35.000,00</t>
        </is>
      </c>
      <c r="F101" s="4" t="inlineStr">
        <is>
          <t>1250.00</t>
        </is>
      </c>
    </row>
    <row collapsed="false" customFormat="false" customHeight="false" hidden="false" ht="12.1" outlineLevel="0" r="102">
      <c r="A102" s="5" t="s">
        <f>=HYPERLINK("https://www.leilaoonline.com.br/lote/detalhe/164558", "2025")</f>
      </c>
      <c r="B102" s="4" t="s">
        <f>=HYPERLINK("https://www.leilaoonline.com.br/lote/detalhe/164558", "13 TONELADAS DE SECADOR PARA 60 TONELADAS - LOTE POR 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2,00</t>
        </is>
      </c>
      <c r="F102" s="4" t="inlineStr">
        <is>
          <t>0.50</t>
        </is>
      </c>
    </row>
    <row collapsed="false" customFormat="false" customHeight="false" hidden="false" ht="12.1" outlineLevel="0" r="103">
      <c r="A103" s="5" t="s">
        <f>=HYPERLINK("https://www.leilaoonline.com.br/lote/detalhe/164557", "2026")</f>
      </c>
      <c r="B103" s="4" t="s">
        <f>=HYPERLINK("https://www.leilaoonline.com.br/lote/detalhe/164557", "12 TONELADAS DE GRELHA PARA FORNO DE CALDEIRA E TAMPAS - LOTE POR 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2,00</t>
        </is>
      </c>
      <c r="F103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2026-06-19T10:59:08.00Z</dcterms:created>
  <dc:creator>Tellks Tecnologia</dc:creator>
  <cp:revision>0</cp:revision>
</cp:coreProperties>
</file>