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Valmet, Ford, Massey Ferg. • Pá Carreg. • Impl. Agrícolas • Carretas • Arados • 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14/04/2023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=HYPERLINK("https://www.leilaoonline.com.br/lote/detalhe/174006", "100")</f>
      </c>
      <c r="B11" s="4" t="s">
        <f>=HYPERLINK("https://www.leilaoonline.com.br/lote/detalhe/174006", "veja o vídeo!! I/HONDA CR-V EXL; 2008/2008; PRATA; GASOLINA - FUNCIONANDO - IPVA 2023 OK")</f>
      </c>
      <c r="C11" s="4" t="inlineStr">
        <is>
          <t>Não vendido</t>
        </is>
      </c>
      <c r="D11" s="4" t="inlineStr">
        <is>
          <t>52</t>
        </is>
      </c>
      <c r="E11" s="5" t="inlineStr">
        <is>
          <t>37.000,00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=HYPERLINK("https://www.leilaoonline.com.br/lote/detalhe/172173", "105")</f>
      </c>
      <c r="B12" s="4" t="s">
        <f>=HYPERLINK("https://www.leilaoonline.com.br/lote/detalhe/172173", "veja o vídeo!! PÁ CARREGADEIRA; CATERPILLAR 930; ANO 1985; FREIO A DISCO - FUNCIONANDO")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99.000,00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=HYPERLINK("https://www.leilaoonline.com.br/lote/detalhe/172252", "106")</f>
      </c>
      <c r="B13" s="4" t="s">
        <f>=HYPERLINK("https://www.leilaoonline.com.br/lote/detalhe/172252", "TRATOR FORD 4600; ANO 1979; PNEUS BONS - FUNCIONANDO")</f>
      </c>
      <c r="C13" s="4" t="inlineStr">
        <is>
          <t>Não vendido</t>
        </is>
      </c>
      <c r="D13" s="4" t="inlineStr">
        <is>
          <t>55</t>
        </is>
      </c>
      <c r="E13" s="5" t="inlineStr">
        <is>
          <t>32.500,00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=HYPERLINK("https://www.leilaoonline.com.br/lote/detalhe/172179", "110")</f>
      </c>
      <c r="B14" s="4" t="s">
        <f>=HYPERLINK("https://www.leilaoonline.com.br/lote/detalhe/172179", "TRATOR MASSEY FERGUSON 50X; ANO 1970 - FUNCIONANDO")</f>
      </c>
      <c r="C14" s="4" t="inlineStr">
        <is>
          <t>Não vendido</t>
        </is>
      </c>
      <c r="D14" s="4" t="inlineStr">
        <is>
          <t>24</t>
        </is>
      </c>
      <c r="E14" s="5" t="inlineStr">
        <is>
          <t>16.500,00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=HYPERLINK("https://www.leilaoonline.com.br/lote/detalhe/172177", "112")</f>
      </c>
      <c r="B15" s="4" t="s">
        <f>=HYPERLINK("https://www.leilaoonline.com.br/lote/detalhe/172177", "VALMET KD112; SEM ANO DE IDENTIFICAÇÃO - FUNCIONANDO")</f>
      </c>
      <c r="C15" s="4" t="inlineStr">
        <is>
          <t>Não vendido</t>
        </is>
      </c>
      <c r="D15" s="4" t="inlineStr">
        <is>
          <t>21</t>
        </is>
      </c>
      <c r="E15" s="5" t="inlineStr">
        <is>
          <t>11.500,00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=HYPERLINK("https://www.leilaoonline.com.br/lote/detalhe/172178", "113")</f>
      </c>
      <c r="B16" s="4" t="s">
        <f>=HYPERLINK("https://www.leilaoonline.com.br/lote/detalhe/172178", "TRATOR FORD 4610; ANO 1989 - FUNCIONANDO")</f>
      </c>
      <c r="C16" s="4" t="inlineStr">
        <is>
          <t>Não vendido</t>
        </is>
      </c>
      <c r="D16" s="4" t="inlineStr">
        <is>
          <t>14</t>
        </is>
      </c>
      <c r="E16" s="5" t="inlineStr">
        <is>
          <t>42.000,00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=HYPERLINK("https://www.leilaoonline.com.br/lote/detalhe/172180", "114")</f>
      </c>
      <c r="B17" s="4" t="s">
        <f>=HYPERLINK("https://www.leilaoonline.com.br/lote/detalhe/172180", "TRATOR MASSEY FERGUSON 65X; ANO 1970 - FUNCIONANDO")</f>
      </c>
      <c r="C17" s="4" t="inlineStr">
        <is>
          <t>Não vendido</t>
        </is>
      </c>
      <c r="D17" s="4" t="inlineStr">
        <is>
          <t>48</t>
        </is>
      </c>
      <c r="E17" s="5" t="inlineStr">
        <is>
          <t>30.000,00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=HYPERLINK("https://www.leilaoonline.com.br/lote/detalhe/172181", "116")</f>
      </c>
      <c r="B18" s="4" t="s">
        <f>=HYPERLINK("https://www.leilaoonline.com.br/lote/detalhe/172181", "TRATOR MASSEY FERGUSON 85X; ANO 1977 - FUNCIONANDO")</f>
      </c>
      <c r="C18" s="4" t="inlineStr">
        <is>
          <t>Vendido</t>
        </is>
      </c>
      <c r="D18" s="4" t="inlineStr">
        <is>
          <t>44</t>
        </is>
      </c>
      <c r="E18" s="5" t="inlineStr">
        <is>
          <t>21.500,00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=HYPERLINK("https://www.leilaoonline.com.br/lote/detalhe/172182", "117")</f>
      </c>
      <c r="B19" s="4" t="s">
        <f>=HYPERLINK("https://www.leilaoonline.com.br/lote/detalhe/172182", "TRATOR FORD MAJOR; ANO 1960 - FUNCIONANDO")</f>
      </c>
      <c r="C19" s="4" t="inlineStr">
        <is>
          <t>Não vendido</t>
        </is>
      </c>
      <c r="D19" s="4" t="inlineStr">
        <is>
          <t>30</t>
        </is>
      </c>
      <c r="E19" s="5" t="inlineStr">
        <is>
          <t>15.500,00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=HYPERLINK("https://www.leilaoonline.com.br/lote/detalhe/172176", "121")</f>
      </c>
      <c r="B20" s="4" t="s">
        <f>=HYPERLINK("https://www.leilaoonline.com.br/lote/detalhe/172176", "TRATOR MASSEY FERGUSON 65X; ANO 73; CANELA QUADRADA; 3 MARCHAS - FUNCIONANDO")</f>
      </c>
      <c r="C20" s="4" t="inlineStr">
        <is>
          <t>Não vendido</t>
        </is>
      </c>
      <c r="D20" s="4" t="inlineStr">
        <is>
          <t>44</t>
        </is>
      </c>
      <c r="E20" s="5" t="inlineStr">
        <is>
          <t>28.250,00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=HYPERLINK("https://www.leilaoonline.com.br/lote/detalhe/172175", "123")</f>
      </c>
      <c r="B21" s="4" t="s">
        <f>=HYPERLINK("https://www.leilaoonline.com.br/lote/detalhe/172175", "TRATOR VALMET 85 ID.; ANO 78")</f>
      </c>
      <c r="C21" s="4" t="inlineStr">
        <is>
          <t>Não vendido</t>
        </is>
      </c>
      <c r="D21" s="4" t="inlineStr">
        <is>
          <t>30</t>
        </is>
      </c>
      <c r="E21" s="5" t="inlineStr">
        <is>
          <t>24.750,00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=HYPERLINK("https://www.leilaoonline.com.br/lote/detalhe/172183", "125")</f>
      </c>
      <c r="B22" s="4" t="s">
        <f>=HYPERLINK("https://www.leilaoonline.com.br/lote/detalhe/172183", "veja o vídeo!! TRATOR MASSEY FERGUSON 65 X; ANO 71; CANELA REDONDA; 3 MARCHAS")</f>
      </c>
      <c r="C22" s="4" t="inlineStr">
        <is>
          <t>Não vendido</t>
        </is>
      </c>
      <c r="D22" s="4" t="inlineStr">
        <is>
          <t>24</t>
        </is>
      </c>
      <c r="E22" s="5" t="inlineStr">
        <is>
          <t>26.250,00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=HYPERLINK("https://www.leilaoonline.com.br/lote/detalhe/173165", "159")</f>
      </c>
      <c r="B23" s="4" t="s">
        <f>=HYPERLINK("https://www.leilaoonline.com.br/lote/detalhe/173165", "SUCATA DE TRELIÇA, TELHAS E OUTROS")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=HYPERLINK("https://www.leilaoonline.com.br/lote/detalhe/172184", "160")</f>
      </c>
      <c r="B24" s="4" t="s">
        <f>=HYPERLINK("https://www.leilaoonline.com.br/lote/detalhe/172184", "LANCHA (INFORMAÇÕES NAS ESPECIFICAÇÕES)")</f>
      </c>
      <c r="C24" s="4" t="inlineStr">
        <is>
          <t>Não vendido</t>
        </is>
      </c>
      <c r="D24" s="4" t="inlineStr">
        <is>
          <t>13</t>
        </is>
      </c>
      <c r="E24" s="5" t="inlineStr">
        <is>
          <t>180.000,00</t>
        </is>
      </c>
      <c r="F24" s="4" t="inlineStr">
        <is>
          <t>2500.00</t>
        </is>
      </c>
    </row>
    <row collapsed="false" customFormat="false" customHeight="false" hidden="false" ht="12.1" outlineLevel="0" r="25">
      <c r="A25" s="5" t="s">
        <f>=HYPERLINK("https://www.leilaoonline.com.br/lote/detalhe/172185", "165")</f>
      </c>
      <c r="B25" s="4" t="s">
        <f>=HYPERLINK("https://www.leilaoonline.com.br/lote/detalhe/172185", "PULVERIZADOR JACTO 600 L; BOMBA 75 I/MIN; 12 MTS BARRAS")</f>
      </c>
      <c r="C25" s="4" t="inlineStr">
        <is>
          <t>Não vendido</t>
        </is>
      </c>
      <c r="D25" s="4" t="inlineStr">
        <is>
          <t>19</t>
        </is>
      </c>
      <c r="E25" s="5" t="inlineStr">
        <is>
          <t>6.350,00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=HYPERLINK("https://www.leilaoonline.com.br/lote/detalhe/172198", "166")</f>
      </c>
      <c r="B26" s="4" t="s">
        <f>=HYPERLINK("https://www.leilaoonline.com.br/lote/detalhe/172198", "LOTE COM 4 EXAUSTORES CENTRIFUGO")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=HYPERLINK("https://www.leilaoonline.com.br/lote/detalhe/172199", "167")</f>
      </c>
      <c r="B27" s="4" t="s">
        <f>=HYPERLINK("https://www.leilaoonline.com.br/lote/detalhe/172199", "GRADE ARADORA 14X28; ESP. 235MM; MARCA BALDAN")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15.000,00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=HYPERLINK("https://www.leilaoonline.com.br/lote/detalhe/172200", "168")</f>
      </c>
      <c r="B28" s="4" t="s">
        <f>=HYPERLINK("https://www.leilaoonline.com.br/lote/detalhe/172200", "ROÇADEIRA; MARCA SANTA ISABEL; 1,70M DE CORTE; GIRO LIVRE; REGULAGEM DE ALTURA")</f>
      </c>
      <c r="C28" s="4" t="inlineStr">
        <is>
          <t>Não vendido</t>
        </is>
      </c>
      <c r="D28" s="4" t="inlineStr">
        <is>
          <t>21</t>
        </is>
      </c>
      <c r="E28" s="5" t="inlineStr">
        <is>
          <t>4.000,00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=HYPERLINK("https://www.leilaoonline.com.br/lote/detalhe/172196", "169")</f>
      </c>
      <c r="B29" s="4" t="s">
        <f>=HYPERLINK("https://www.leilaoonline.com.br/lote/detalhe/172196", "ADUBADEIRA")</f>
      </c>
      <c r="C29" s="4" t="inlineStr">
        <is>
          <t>Não vendido</t>
        </is>
      </c>
      <c r="D29" s="4" t="inlineStr">
        <is>
          <t>4</t>
        </is>
      </c>
      <c r="E29" s="5" t="inlineStr">
        <is>
          <t>950,00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=HYPERLINK("https://www.leilaoonline.com.br/lote/detalhe/172197", "170")</f>
      </c>
      <c r="B30" s="4" t="s">
        <f>=HYPERLINK("https://www.leilaoonline.com.br/lote/detalhe/172197", "GRADE ARADORA DE BOI; 12 DISCOS")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1.000,00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=HYPERLINK("https://www.leilaoonline.com.br/lote/detalhe/172190", "180")</f>
      </c>
      <c r="B31" s="4" t="s">
        <f>=HYPERLINK("https://www.leilaoonline.com.br/lote/detalhe/172190", "ARADO AIVECA; MARCA IKEDA; 3 HASTES COM DESARME DE MOLA")</f>
      </c>
      <c r="C31" s="4" t="inlineStr">
        <is>
          <t>Não vendido</t>
        </is>
      </c>
      <c r="D31" s="4" t="inlineStr">
        <is>
          <t>10</t>
        </is>
      </c>
      <c r="E31" s="5" t="inlineStr">
        <is>
          <t>3.250,00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=HYPERLINK("https://www.leilaoonline.com.br/lote/detalhe/172191", "181")</f>
      </c>
      <c r="B32" s="4" t="s">
        <f>=HYPERLINK("https://www.leilaoonline.com.br/lote/detalhe/172191", "ARADO TATU; 3 HASTES FIXAS")</f>
      </c>
      <c r="C32" s="4" t="inlineStr">
        <is>
          <t>Não vendido</t>
        </is>
      </c>
      <c r="D32" s="4" t="inlineStr">
        <is>
          <t>6</t>
        </is>
      </c>
      <c r="E32" s="5" t="inlineStr">
        <is>
          <t>2.250,00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=HYPERLINK("https://www.leilaoonline.com.br/lote/detalhe/172192", "182")</f>
      </c>
      <c r="B33" s="4" t="s">
        <f>=HYPERLINK("https://www.leilaoonline.com.br/lote/detalhe/172192", "ARADO MASCHIETTO; 3 HASTES FIXAS")</f>
      </c>
      <c r="C33" s="4" t="inlineStr">
        <is>
          <t>Não vendido</t>
        </is>
      </c>
      <c r="D33" s="4" t="inlineStr">
        <is>
          <t>6</t>
        </is>
      </c>
      <c r="E33" s="5" t="inlineStr">
        <is>
          <t>2.250,00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=HYPERLINK("https://www.leilaoonline.com.br/lote/detalhe/172186", "183")</f>
      </c>
      <c r="B34" s="4" t="s">
        <f>=HYPERLINK("https://www.leilaoonline.com.br/lote/detalhe/172186", "veja o vídeo!! IMPLEMENTO CATA CAPIM; MARCA SILTOMAC")</f>
      </c>
      <c r="C34" s="4" t="inlineStr">
        <is>
          <t>Vendido</t>
        </is>
      </c>
      <c r="D34" s="4" t="inlineStr">
        <is>
          <t>2</t>
        </is>
      </c>
      <c r="E34" s="5" t="inlineStr">
        <is>
          <t>5.500,00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=HYPERLINK("https://www.leilaoonline.com.br/lote/detalhe/172187", "184")</f>
      </c>
      <c r="B35" s="4" t="s">
        <f>=HYPERLINK("https://www.leilaoonline.com.br/lote/detalhe/172187", "ARADO SANTA IZABEL; COM REVERSÍVEL; 3 BACIAS")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1.000,00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=HYPERLINK("https://www.leilaoonline.com.br/lote/detalhe/172188", "185")</f>
      </c>
      <c r="B36" s="4" t="s">
        <f>=HYPERLINK("https://www.leilaoonline.com.br/lote/detalhe/172188", "ADUBADEIRA TATU; 4 LINHAS")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1.000,00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=HYPERLINK("https://www.leilaoonline.com.br/lote/detalhe/172193", "186")</f>
      </c>
      <c r="B37" s="4" t="s">
        <f>=HYPERLINK("https://www.leilaoonline.com.br/lote/detalhe/172193", "PICADEIRA DE CANA; COM ESTEIRA")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1.150,00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=HYPERLINK("https://www.leilaoonline.com.br/lote/detalhe/172194", "187")</f>
      </c>
      <c r="B38" s="4" t="s">
        <f>=HYPERLINK("https://www.leilaoonline.com.br/lote/detalhe/172194", "CALCAREADEIRA DE 2 RODAS")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=HYPERLINK("https://www.leilaoonline.com.br/lote/detalhe/172195", "188")</f>
      </c>
      <c r="B39" s="4" t="s">
        <f>=HYPERLINK("https://www.leilaoonline.com.br/lote/detalhe/172195", "ADUBADEIRA CALCAREADEIRA VICON")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=HYPERLINK("https://www.leilaoonline.com.br/lote/detalhe/172202", "189")</f>
      </c>
      <c r="B40" s="4" t="s">
        <f>=HYPERLINK("https://www.leilaoonline.com.br/lote/detalhe/172202", "ENSILADEIRA MENTA; ANO 2013 -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12.000,00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=HYPERLINK("https://www.leilaoonline.com.br/lote/detalhe/172208", "190")</f>
      </c>
      <c r="B41" s="4" t="s">
        <f>=HYPERLINK("https://www.leilaoonline.com.br/lote/detalhe/172208", "ROÇADEIRA AGR.; ANO 2001")</f>
      </c>
      <c r="C41" s="4" t="inlineStr">
        <is>
          <t>Não vendido</t>
        </is>
      </c>
      <c r="D41" s="4" t="inlineStr">
        <is>
          <t>12</t>
        </is>
      </c>
      <c r="E41" s="5" t="inlineStr">
        <is>
          <t>6.500,00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=HYPERLINK("https://www.leilaoonline.com.br/lote/detalhe/172209", "191")</f>
      </c>
      <c r="B42" s="4" t="s">
        <f>=HYPERLINK("https://www.leilaoonline.com.br/lote/detalhe/172209", "SUBSOLADOR 9 HASTES DE CONTROLE REMOTO")</f>
      </c>
      <c r="C42" s="4" t="inlineStr">
        <is>
          <t>Não vendido</t>
        </is>
      </c>
      <c r="D42" s="4" t="inlineStr">
        <is>
          <t>17</t>
        </is>
      </c>
      <c r="E42" s="5" t="inlineStr">
        <is>
          <t>3.400,00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=HYPERLINK("https://www.leilaoonline.com.br/lote/detalhe/172201", "192")</f>
      </c>
      <c r="B43" s="4" t="s">
        <f>=HYPERLINK("https://www.leilaoonline.com.br/lote/detalhe/172201", "JOGO DE RODAS COM PNEUS FORD; 6 FUROS; 265X65XR17")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=HYPERLINK("https://www.leilaoonline.com.br/lote/detalhe/172210", "193")</f>
      </c>
      <c r="B44" s="4" t="s">
        <f>=HYPERLINK("https://www.leilaoonline.com.br/lote/detalhe/172210", "TANQUE 2000L; MARCA FMC")</f>
      </c>
      <c r="C44" s="4" t="inlineStr">
        <is>
          <t>Não vendido</t>
        </is>
      </c>
      <c r="D44" s="4" t="inlineStr">
        <is>
          <t>2</t>
        </is>
      </c>
      <c r="E44" s="5" t="inlineStr">
        <is>
          <t>3.250,00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=HYPERLINK("https://www.leilaoonline.com.br/lote/detalhe/172211", "194")</f>
      </c>
      <c r="B45" s="4" t="s">
        <f>=HYPERLINK("https://www.leilaoonline.com.br/lote/detalhe/172211", "BATEDEIRA DE CEREAIS; MARCA MIAC CM3RA")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2.000,00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=HYPERLINK("https://www.leilaoonline.com.br/lote/detalhe/173767", "197")</f>
      </c>
      <c r="B46" s="4" t="s">
        <f>=HYPERLINK("https://www.leilaoonline.com.br/lote/detalhe/173767", "BAÚ PARA CARGA VIVA - COMPRIMENTO 6.45, ALTURA 2.40, LARGURA 2.50")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=HYPERLINK("https://www.leilaoonline.com.br/lote/detalhe/173794", "198")</f>
      </c>
      <c r="B47" s="4" t="s">
        <f>=HYPERLINK("https://www.leilaoonline.com.br/lote/detalhe/173794", "MUNCK MOTOCANA (NO ESTADO)")</f>
      </c>
      <c r="C47" s="4" t="inlineStr">
        <is>
          <t>Não vendido</t>
        </is>
      </c>
      <c r="D47" s="4" t="inlineStr">
        <is>
          <t>3</t>
        </is>
      </c>
      <c r="E47" s="5" t="inlineStr">
        <is>
          <t>13.000,00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=HYPERLINK("https://www.leilaoonline.com.br/lote/detalhe/173795", "199")</f>
      </c>
      <c r="B48" s="4" t="s">
        <f>=HYPERLINK("https://www.leilaoonline.com.br/lote/detalhe/173795", "CAÇAMBA PARA CAMINHÃO TOCO COM BOMBA")</f>
      </c>
      <c r="C48" s="4" t="inlineStr">
        <is>
          <t>Não vendido</t>
        </is>
      </c>
      <c r="D48" s="4" t="inlineStr">
        <is>
          <t>4</t>
        </is>
      </c>
      <c r="E48" s="5" t="inlineStr">
        <is>
          <t>4.000,00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=HYPERLINK("https://www.leilaoonline.com.br/lote/detalhe/172253", "200")</f>
      </c>
      <c r="B49" s="4" t="s">
        <f>=HYPERLINK("https://www.leilaoonline.com.br/lote/detalhe/172253", "GAIOLA BOIADEIRA; ANO 2014; COMPRIMENTO DA GAIOLA: 7M X 2,50M")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1.500,00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=HYPERLINK("https://www.leilaoonline.com.br/lote/detalhe/172215", "201")</f>
      </c>
      <c r="B50" s="4" t="s">
        <f>=HYPERLINK("https://www.leilaoonline.com.br/lote/detalhe/172215", "SAID; 4M DE COMP.; 2,20 DE LARG.; 2,30 DE ALT.")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650,00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=HYPERLINK("https://www.leilaoonline.com.br/lote/detalhe/172205", "202")</f>
      </c>
      <c r="B51" s="4" t="s">
        <f>=HYPERLINK("https://www.leilaoonline.com.br/lote/detalhe/172205", "BÁU ANTONINI (PARA CAMINHÃO VOLKSWAGEN)")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5.000,00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=HYPERLINK("https://www.leilaoonline.com.br/lote/detalhe/172207", "203")</f>
      </c>
      <c r="B52" s="4" t="s">
        <f>=HYPERLINK("https://www.leilaoonline.com.br/lote/detalhe/172207", "SAIDER MARCA FACHINI 7000X2; 4X2; 80 ASSOALHO CHAPEADO")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=HYPERLINK("https://www.leilaoonline.com.br/lote/detalhe/172204", "204")</f>
      </c>
      <c r="B53" s="4" t="s">
        <f>=HYPERLINK("https://www.leilaoonline.com.br/lote/detalhe/172204", "SAIDER (MEDIDAS: 6,60M DE COMPRIMENTO, 2,60 DE LARGURA; 2,90 DE ALTURA); ASSOALHO CHAPA DE FERRO")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=HYPERLINK("https://www.leilaoonline.com.br/lote/detalhe/172203", "205")</f>
      </c>
      <c r="B54" s="4" t="s">
        <f>=HYPERLINK("https://www.leilaoonline.com.br/lote/detalhe/172203", "CARRETA PARA TRATOR")</f>
      </c>
      <c r="C54" s="4" t="inlineStr">
        <is>
          <t>Não vendido</t>
        </is>
      </c>
      <c r="D54" s="4" t="inlineStr">
        <is>
          <t>2</t>
        </is>
      </c>
      <c r="E54" s="5" t="inlineStr">
        <is>
          <t>1.150,00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=HYPERLINK("https://www.leilaoonline.com.br/lote/detalhe/172206", "206")</f>
      </c>
      <c r="B55" s="4" t="s">
        <f>=HYPERLINK("https://www.leilaoonline.com.br/lote/detalhe/172206", "CARRETA PARA PLANTIO DE CANA")</f>
      </c>
      <c r="C55" s="4" t="inlineStr">
        <is>
          <t>Não vendido</t>
        </is>
      </c>
      <c r="D55" s="4" t="inlineStr">
        <is>
          <t>4</t>
        </is>
      </c>
      <c r="E55" s="5" t="inlineStr">
        <is>
          <t>2.500,00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=HYPERLINK("https://www.leilaoonline.com.br/lote/detalhe/172212", "207")</f>
      </c>
      <c r="B56" s="4" t="s">
        <f>=HYPERLINK("https://www.leilaoonline.com.br/lote/detalhe/172212", "CARROCERIA PARA CAMINHÃO; MERCEDES BENZ; 7,30 METROS DE COMPRIMENTO")</f>
      </c>
      <c r="C56" s="4" t="inlineStr">
        <is>
          <t>Não vendido</t>
        </is>
      </c>
      <c r="D56" s="4" t="inlineStr">
        <is>
          <t>4</t>
        </is>
      </c>
      <c r="E56" s="5" t="inlineStr">
        <is>
          <t>1.750,00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=HYPERLINK("https://www.leilaoonline.com.br/lote/detalhe/172213", "208")</f>
      </c>
      <c r="B57" s="4" t="s">
        <f>=HYPERLINK("https://www.leilaoonline.com.br/lote/detalhe/172213", "CONTAINER MARÍTIMO DE 6 METROS")</f>
      </c>
      <c r="C57" s="4" t="inlineStr">
        <is>
          <t>Não vendido</t>
        </is>
      </c>
      <c r="D57" s="4" t="inlineStr">
        <is>
          <t>4</t>
        </is>
      </c>
      <c r="E57" s="5" t="inlineStr">
        <is>
          <t>2.500,00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=HYPERLINK("https://www.leilaoonline.com.br/lote/detalhe/172214", "209")</f>
      </c>
      <c r="B58" s="4" t="s">
        <f>=HYPERLINK("https://www.leilaoonline.com.br/lote/detalhe/172214", "CARROÇA COM FREIO E ARREIO")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=HYPERLINK("https://www.leilaoonline.com.br/lote/detalhe/172217", "211")</f>
      </c>
      <c r="B59" s="4" t="s">
        <f>=HYPERLINK("https://www.leilaoonline.com.br/lote/detalhe/172217", "GAIOLA BOIADEIRA (DE MERCEDES BENZ 608)")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=HYPERLINK("https://www.leilaoonline.com.br/lote/detalhe/172223", "212")</f>
      </c>
      <c r="B60" s="4" t="s">
        <f>=HYPERLINK("https://www.leilaoonline.com.br/lote/detalhe/172223", "CARRETA DE FERRO DE 4x2 METROS")</f>
      </c>
      <c r="C60" s="4" t="inlineStr">
        <is>
          <t>Não vendido</t>
        </is>
      </c>
      <c r="D60" s="4" t="inlineStr">
        <is>
          <t>9</t>
        </is>
      </c>
      <c r="E60" s="5" t="inlineStr">
        <is>
          <t>3.000,00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=HYPERLINK("https://www.leilaoonline.com.br/lote/detalhe/172218", "215")</f>
      </c>
      <c r="B61" s="4" t="s">
        <f>=HYPERLINK("https://www.leilaoonline.com.br/lote/detalhe/172218", "CARRETA 2 RODAS")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1.000,00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=HYPERLINK("https://www.leilaoonline.com.br/lote/detalhe/172219", "219")</f>
      </c>
      <c r="B62" s="4" t="s">
        <f>=HYPERLINK("https://www.leilaoonline.com.br/lote/detalhe/172219", "ELEVADOR PARA CARRETA BIM DE 4 X 0.6 METROS")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=HYPERLINK("https://www.leilaoonline.com.br/lote/detalhe/172220", "220")</f>
      </c>
      <c r="B63" s="4" t="s">
        <f>=HYPERLINK("https://www.leilaoonline.com.br/lote/detalhe/172220", "4 PNEUS (MEDIDA 600-65-28)")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=HYPERLINK("https://www.leilaoonline.com.br/lote/detalhe/172222", "222")</f>
      </c>
      <c r="B64" s="4" t="s">
        <f>=HYPERLINK("https://www.leilaoonline.com.br/lote/detalhe/172222", "CONCHA PARA CARREGADEIRA; DE 1.8 METROS DE LARGURA")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=HYPERLINK("https://www.leilaoonline.com.br/lote/detalhe/172224", "1090")</f>
      </c>
      <c r="B65" s="4" t="s">
        <f>=HYPERLINK("https://www.leilaoonline.com.br/lote/detalhe/172224", "RACK FURAKAWA RACK ABERTO ENTERPRISE 45U")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=HYPERLINK("https://www.leilaoonline.com.br/lote/detalhe/172227", "1091")</f>
      </c>
      <c r="B66" s="4" t="s">
        <f>=HYPERLINK("https://www.leilaoonline.com.br/lote/detalhe/172227", "AR CONDICIONADO DE JANELA 18.000 BTUS; MARCA SPRINGER; QUENTE E FRIO")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=HYPERLINK("https://www.leilaoonline.com.br/lote/detalhe/172226", "1127")</f>
      </c>
      <c r="B67" s="4" t="s">
        <f>=HYPERLINK("https://www.leilaoonline.com.br/lote/detalhe/172226", "BROCA PARA CONCRETO; BOSCH SPEED X; SDS MAX; MEDIDAS 35X800X920MM (NOVA)")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100,00</t>
        </is>
      </c>
      <c r="F67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2026-08-05T12:24:48.00Z</dcterms:created>
  <dc:creator>Tellks Tecnologia</dc:creator>
  <cp:revision>0</cp:revision>
</cp:coreProperties>
</file>