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- GRADE - CARRETAS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26/04/2023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=HYPERLINK("https://www.leilaoonline.com.br/lote/detalhe/172405", "638")</f>
      </c>
      <c r="B11" s="4" t="s">
        <f>=HYPERLINK("https://www.leilaoonline.com.br/lote/detalhe/172405", "FORRAGEIRA CASALE CRC150, LOC. PEDRANÓPOLIS/SP (FAZENDA AGROMAR) ")</f>
      </c>
      <c r="C11" s="4" t="inlineStr">
        <is>
          <t>Não vendido</t>
        </is>
      </c>
      <c r="D11" s="4" t="inlineStr">
        <is>
          <t>44</t>
        </is>
      </c>
      <c r="E11" s="5" t="inlineStr">
        <is>
          <t>21.500,00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=HYPERLINK("https://www.leilaoonline.com.br/lote/detalhe/172404", "639")</f>
      </c>
      <c r="B12" s="4" t="s">
        <f>=HYPERLINK("https://www.leilaoonline.com.br/lote/detalhe/172404", " TRATOR J.DEERE 508SE, ANO 2013, LOC. PEDRANÓPOLIS/SP (FAZENDA AGROMAR)")</f>
      </c>
      <c r="C12" s="4" t="inlineStr">
        <is>
          <t>Não vendido</t>
        </is>
      </c>
      <c r="D12" s="4" t="inlineStr">
        <is>
          <t>35</t>
        </is>
      </c>
      <c r="E12" s="5" t="inlineStr">
        <is>
          <t>96.000,00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=HYPERLINK("https://www.leilaoonline.com.br/lote/detalhe/172402", "641")</f>
      </c>
      <c r="B13" s="4" t="s">
        <f>=HYPERLINK("https://www.leilaoonline.com.br/lote/detalhe/172402", " IMPLEMENTO PÁ TRASEIRA HIDRAULICA, LOC. PEDRANÓPOLIS/SP (FAZENDA AGROMAR)")</f>
      </c>
      <c r="C13" s="4" t="inlineStr">
        <is>
          <t>Vendido</t>
        </is>
      </c>
      <c r="D13" s="4" t="inlineStr">
        <is>
          <t>3</t>
        </is>
      </c>
      <c r="E13" s="5" t="inlineStr">
        <is>
          <t>3.250,00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=HYPERLINK("https://www.leilaoonline.com.br/lote/detalhe/172400", "642")</f>
      </c>
      <c r="B14" s="4" t="s">
        <f>=HYPERLINK("https://www.leilaoonline.com.br/lote/detalhe/172400", " GRADE 14 DISCOS, ROMHA, LOC. PEDRANÓPOLIS/SP (FAZENDA AGROMAR)")</f>
      </c>
      <c r="C14" s="4" t="inlineStr">
        <is>
          <t>Não vendido</t>
        </is>
      </c>
      <c r="D14" s="4" t="inlineStr">
        <is>
          <t>48</t>
        </is>
      </c>
      <c r="E14" s="5" t="inlineStr">
        <is>
          <t>23.000,00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=HYPERLINK("https://www.leilaoonline.com.br/lote/detalhe/172415", "643")</f>
      </c>
      <c r="B15" s="4" t="s">
        <f>=HYPERLINK("https://www.leilaoonline.com.br/lote/detalhe/172415", "TRATOR VALTRA BM100, ANO 2013, LOC. PEDRANÓPOLIS/SP (FAZENDA AGROMAR)")</f>
      </c>
      <c r="C15" s="4" t="inlineStr">
        <is>
          <t>Vendido</t>
        </is>
      </c>
      <c r="D15" s="4" t="inlineStr">
        <is>
          <t>128</t>
        </is>
      </c>
      <c r="E15" s="5" t="inlineStr">
        <is>
          <t>192.000,00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=HYPERLINK("https://www.leilaoonline.com.br/lote/detalhe/172412", "644")</f>
      </c>
      <c r="B16" s="4" t="s">
        <f>=HYPERLINK("https://www.leilaoonline.com.br/lote/detalhe/172412", "CARRETA BASCULANTE, LOC. PEDRANÓPOLIS/SP(FAZENDA AGROMAR)")</f>
      </c>
      <c r="C16" s="4" t="inlineStr">
        <is>
          <t>Vendido</t>
        </is>
      </c>
      <c r="D16" s="4" t="inlineStr">
        <is>
          <t>41</t>
        </is>
      </c>
      <c r="E16" s="5" t="inlineStr">
        <is>
          <t>13.500,00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=HYPERLINK("https://www.leilaoonline.com.br/lote/detalhe/172410", "645")</f>
      </c>
      <c r="B17" s="4" t="s">
        <f>=HYPERLINK("https://www.leilaoonline.com.br/lote/detalhe/172410", "FORRAGEIRA SUPER JF 90, LOC. PEDRANÓPOLIS/SP (FAZENDA AGROMAR)")</f>
      </c>
      <c r="C17" s="4" t="inlineStr">
        <is>
          <t>Não vendido</t>
        </is>
      </c>
      <c r="D17" s="4" t="inlineStr">
        <is>
          <t>29</t>
        </is>
      </c>
      <c r="E17" s="5" t="inlineStr">
        <is>
          <t>10.000,00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=HYPERLINK("https://www.leilaoonline.com.br/lote/detalhe/172420", "646")</f>
      </c>
      <c r="B18" s="4" t="s">
        <f>=HYPERLINK("https://www.leilaoonline.com.br/lote/detalhe/172420", " TRATOR FORD 6600, LOC. PEDRANÓPOLIS/ SP (FAZENDA AGROMAR)")</f>
      </c>
      <c r="C18" s="4" t="inlineStr">
        <is>
          <t>Não vendido</t>
        </is>
      </c>
      <c r="D18" s="4" t="inlineStr">
        <is>
          <t>26</t>
        </is>
      </c>
      <c r="E18" s="5" t="inlineStr">
        <is>
          <t>45.000,00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=HYPERLINK("https://www.leilaoonline.com.br/lote/detalhe/172411", "647")</f>
      </c>
      <c r="B19" s="4" t="s">
        <f>=HYPERLINK("https://www.leilaoonline.com.br/lote/detalhe/172411", "CAPÔ PARA TRATOR BM 110/63 (3 UNDS), LOC. PEDRANÓPOLIS/SP (FAZENDA AGROMAR)")</f>
      </c>
      <c r="C19" s="4" t="inlineStr">
        <is>
          <t>Vendido</t>
        </is>
      </c>
      <c r="D19" s="4" t="inlineStr">
        <is>
          <t>21</t>
        </is>
      </c>
      <c r="E19" s="5" t="inlineStr">
        <is>
          <t>6.000,00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=HYPERLINK("https://www.leilaoonline.com.br/lote/detalhe/172408", "648")</f>
      </c>
      <c r="B20" s="4" t="s">
        <f>=HYPERLINK("https://www.leilaoonline.com.br/lote/detalhe/172408", "SUBSOLADOR E HASTER (SEM USO) LOC. PEDRANÓPOLIS/SP(FAZENDA AGROMAR)")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4.500,00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=HYPERLINK("https://www.leilaoonline.com.br/lote/detalhe/172419", "649")</f>
      </c>
      <c r="B21" s="4" t="s">
        <f>=HYPERLINK("https://www.leilaoonline.com.br/lote/detalhe/172419", "CHORUMEIRA,LOC. PEDRANÓPOLIS/SP (FAZENDA AGROMAR)")</f>
      </c>
      <c r="C21" s="4" t="inlineStr">
        <is>
          <t>Não vendido</t>
        </is>
      </c>
      <c r="D21" s="4" t="inlineStr">
        <is>
          <t>51</t>
        </is>
      </c>
      <c r="E21" s="5" t="inlineStr">
        <is>
          <t>15.250,00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=HYPERLINK("https://www.leilaoonline.com.br/lote/detalhe/172407", "650")</f>
      </c>
      <c r="B22" s="4" t="s">
        <f>=HYPERLINK("https://www.leilaoonline.com.br/lote/detalhe/172407", "PERFURADOR DE SOLO ( 1 UND),LOC. PEDRANÓPOLIS/SP (FAZENDA AGROMAR)")</f>
      </c>
      <c r="C22" s="4" t="inlineStr">
        <is>
          <t>Não vendido</t>
        </is>
      </c>
      <c r="D22" s="4" t="inlineStr">
        <is>
          <t>15</t>
        </is>
      </c>
      <c r="E22" s="5" t="inlineStr">
        <is>
          <t>5.500,00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=HYPERLINK("https://www.leilaoonline.com.br/lote/detalhe/172414", "651")</f>
      </c>
      <c r="B23" s="4" t="s">
        <f>=HYPERLINK("https://www.leilaoonline.com.br/lote/detalhe/172414", "GUINCHO TRASEIRO SEM AUMENTO (1 UND.) LOC. PEDRANÓPOLIS/SP (FAZENDA AGROMAR)")</f>
      </c>
      <c r="C23" s="4" t="inlineStr">
        <is>
          <t>Vendido</t>
        </is>
      </c>
      <c r="D23" s="4" t="inlineStr">
        <is>
          <t>4</t>
        </is>
      </c>
      <c r="E23" s="5" t="inlineStr">
        <is>
          <t>1.750,00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=HYPERLINK("https://www.leilaoonline.com.br/lote/detalhe/172409", "652")</f>
      </c>
      <c r="B24" s="4" t="s">
        <f>=HYPERLINK("https://www.leilaoonline.com.br/lote/detalhe/172409", "SULCADOR ST11,LOC. PEDRANÓPOLIS/SP (FAZENDA AGROMAR)")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2.500,00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=HYPERLINK("https://www.leilaoonline.com.br/lote/detalhe/172423", "653")</f>
      </c>
      <c r="B25" s="4" t="s">
        <f>=HYPERLINK("https://www.leilaoonline.com.br/lote/detalhe/172423", "GUINCHO TRASEIRO COM AUMENTO (1 UND.),LOC. PEDRANÓPOLIS/SP (FAZENDA AGROMAR)")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1.750,00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=HYPERLINK("https://www.leilaoonline.com.br/lote/detalhe/172416", "654")</f>
      </c>
      <c r="B26" s="4" t="s">
        <f>=HYPERLINK("https://www.leilaoonline.com.br/lote/detalhe/172416", "GRADE NIVELADORA, 24 DISCOS LARANJEIRA ,LOC. PEDRANÓPOLIS/SP (FAZENDA AGROMAR)")</f>
      </c>
      <c r="C26" s="4" t="inlineStr">
        <is>
          <t>Vendido</t>
        </is>
      </c>
      <c r="D26" s="4" t="inlineStr">
        <is>
          <t>6</t>
        </is>
      </c>
      <c r="E26" s="5" t="inlineStr">
        <is>
          <t>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=HYPERLINK("https://www.leilaoonline.com.br/lote/detalhe/172422", "655")</f>
      </c>
      <c r="B27" s="4" t="s">
        <f>=HYPERLINK("https://www.leilaoonline.com.br/lote/detalhe/172422", "PÁ CASE W20E, ANO 2003, LOC.PEDRANÓPOLIS (FAZENDA AGROMAR)")</f>
      </c>
      <c r="C27" s="4" t="inlineStr">
        <is>
          <t>Vendido</t>
        </is>
      </c>
      <c r="D27" s="4" t="inlineStr">
        <is>
          <t>79</t>
        </is>
      </c>
      <c r="E27" s="5" t="inlineStr">
        <is>
          <t>183.000,00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=HYPERLINK("https://www.leilaoonline.com.br/lote/detalhe/172418", "656")</f>
      </c>
      <c r="B28" s="4" t="s">
        <f>=HYPERLINK("https://www.leilaoonline.com.br/lote/detalhe/172418", "TRATOR VALTRA BH 180, ANO 2013, LOC. PEDRANÓPOLIS/SP(FAZENDA AGROMAR)")</f>
      </c>
      <c r="C28" s="4" t="inlineStr">
        <is>
          <t>Não vendido</t>
        </is>
      </c>
      <c r="D28" s="4" t="inlineStr">
        <is>
          <t>75</t>
        </is>
      </c>
      <c r="E28" s="5" t="inlineStr">
        <is>
          <t>142.000,00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=HYPERLINK("https://www.leilaoonline.com.br/lote/detalhe/172421", "657")</f>
      </c>
      <c r="B29" s="4" t="s">
        <f>=HYPERLINK("https://www.leilaoonline.com.br/lote/detalhe/172421", "TRATOR J. DEERE 5403, ANO 2008,LOC. PEDRANÓPOLIS/SP(FAZENDA AGROMAR)")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37.000,00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=HYPERLINK("https://www.leilaoonline.com.br/lote/detalhe/172403", "658")</f>
      </c>
      <c r="B30" s="4" t="s">
        <f>=HYPERLINK("https://www.leilaoonline.com.br/lote/detalhe/172403", "ROÇADEIRA,LOC. PEDRANÓPOLIS/SP (FAZENDA AGROMAR) ")</f>
      </c>
      <c r="C30" s="4" t="inlineStr">
        <is>
          <t>Vendido</t>
        </is>
      </c>
      <c r="D30" s="4" t="inlineStr">
        <is>
          <t>6</t>
        </is>
      </c>
      <c r="E30" s="5" t="inlineStr">
        <is>
          <t>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=HYPERLINK("https://www.leilaoonline.com.br/lote/detalhe/172401", "659")</f>
      </c>
      <c r="B31" s="4" t="s">
        <f>=HYPERLINK("https://www.leilaoonline.com.br/lote/detalhe/172401", "GUINCHO 4 TONELADAS,LOC.PEDRANÓPOLIS/SP (FAZENDA AGROMAR) ")</f>
      </c>
      <c r="C31" s="4" t="inlineStr">
        <is>
          <t>Vendido</t>
        </is>
      </c>
      <c r="D31" s="4" t="inlineStr">
        <is>
          <t>24</t>
        </is>
      </c>
      <c r="E31" s="5" t="inlineStr">
        <is>
          <t>41.000,00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=HYPERLINK("https://www.leilaoonline.com.br/lote/detalhe/172406", "660")</f>
      </c>
      <c r="B32" s="4" t="s">
        <f>=HYPERLINK("https://www.leilaoonline.com.br/lote/detalhe/172406", "PULVERIZADOR D´VENTURE (SEM USO) (1 UND.),LOC.PEDRANÓPOLIS/SP (FAZENDA AGROMAR) ")</f>
      </c>
      <c r="C32" s="4" t="inlineStr">
        <is>
          <t>Vendido</t>
        </is>
      </c>
      <c r="D32" s="4" t="inlineStr">
        <is>
          <t>37</t>
        </is>
      </c>
      <c r="E32" s="5" t="inlineStr">
        <is>
          <t>12.250,00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=HYPERLINK("https://www.leilaoonline.com.br/lote/detalhe/172417", "661")</f>
      </c>
      <c r="B33" s="4" t="s">
        <f>=HYPERLINK("https://www.leilaoonline.com.br/lote/detalhe/172417", "ROÇADEIRA RHTD-1500 (SEM USO) MED. 1MT. E 50CM,LOC.PEDRANÓPOLIS/SP (FAZENDA AGROMAR) ")</f>
      </c>
      <c r="C33" s="4" t="inlineStr">
        <is>
          <t>Vendido</t>
        </is>
      </c>
      <c r="D33" s="4" t="inlineStr">
        <is>
          <t>32</t>
        </is>
      </c>
      <c r="E33" s="5" t="inlineStr">
        <is>
          <t>11.250,00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=HYPERLINK("https://www.leilaoonline.com.br/lote/detalhe/172413", "662")</f>
      </c>
      <c r="B34" s="4" t="s">
        <f>=HYPERLINK("https://www.leilaoonline.com.br/lote/detalhe/172413", " GRADE 16X28, INTERMEDIARIA (SEM USO),LOC. PEDRANÓPOLIS/SP (FAZENDA AGROMAR)")</f>
      </c>
      <c r="C34" s="4" t="inlineStr">
        <is>
          <t>Não vendido</t>
        </is>
      </c>
      <c r="D34" s="4" t="inlineStr">
        <is>
          <t>42</t>
        </is>
      </c>
      <c r="E34" s="5" t="inlineStr">
        <is>
          <t>25.000,00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=HYPERLINK("https://www.leilaoonline.com.br/lote/detalhe/175407", "663")</f>
      </c>
      <c r="B35" s="4" t="s">
        <f>=HYPERLINK("https://www.leilaoonline.com.br/lote/detalhe/175407", "VAGÃO FORRAGEIRO SILTOMAC. - LOC. PEDRANÓPOLIS/SP (FAZENDA AGROMAR)")</f>
      </c>
      <c r="C35" s="4" t="inlineStr">
        <is>
          <t>Não vendido</t>
        </is>
      </c>
      <c r="D35" s="4" t="inlineStr">
        <is>
          <t>21</t>
        </is>
      </c>
      <c r="E35" s="5" t="inlineStr">
        <is>
          <t>8.250,00</t>
        </is>
      </c>
      <c r="F3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2026-08-05T13:18:58.00Z</dcterms:created>
  <dc:creator>Tellks Tecnologia</dc:creator>
  <cp:revision>0</cp:revision>
</cp:coreProperties>
</file>