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22 • Hb20 17 • Tracker 21 • T Cross 20 • HR-V 21 • S10 HC 18 • Yaris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=HYPERLINK("https://www.leilaoonline.com.br/lote/detalhe/175861", "012")</f>
      </c>
      <c r="B11" s="4" t="s">
        <f>=HYPERLINK("https://www.leilaoonline.com.br/lote/detalhe/175861",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=HYPERLINK("https://www.leilaoonline.com.br/lote/detalhe/175335", "013")</f>
      </c>
      <c r="B12" s="4" t="s">
        <f>=HYPERLINK("https://www.leilaoonline.com.br/lote/detalhe/175335", "veja o vídeo!! I/HONDA CR-V LX FLEX; 2013/2013; PRETA; ALCO./GASOL. - FUNCIONANDO")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=HYPERLINK("https://www.leilaoonline.com.br/lote/detalhe/174904", "014")</f>
      </c>
      <c r="B13" s="4" t="s">
        <f>=HYPERLINK("https://www.leilaoonline.com.br/lote/detalhe/174904", "veja o vídeo!! TOYOTA/ETIOS HB PLT15 AT; 2017/2018; BRANCA; ALCO./GASOL. - FUNCIONANDO - IPVA 2023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28.250,00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=HYPERLINK("https://www.leilaoonline.com.br/lote/detalhe/174862", "015")</f>
      </c>
      <c r="B14" s="4" t="s">
        <f>=HYPERLINK("https://www.leilaoonline.com.br/lote/detalhe/174862", "veja o vídeo!! FIAT/TORO FREED AT9 4X4; 2021/2022; BRANCA; DIESEL - FUNCIONANDO - IPVA 2023 OK")</f>
      </c>
      <c r="C14" s="4" t="inlineStr">
        <is>
          <t>Não vendido</t>
        </is>
      </c>
      <c r="D14" s="4" t="inlineStr">
        <is>
          <t>59</t>
        </is>
      </c>
      <c r="E14" s="5" t="inlineStr">
        <is>
          <t>104.500,00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=HYPERLINK("https://www.leilaoonline.com.br/lote/detalhe/174811", "016")</f>
      </c>
      <c r="B15" s="4" t="s">
        <f>=HYPERLINK("https://www.leilaoonline.com.br/lote/detalhe/174811", "veja o vídeo!! HONDA/CITY EX CVT; 2018/2018; BRANCA; ALCO./GASOL. - FUNCIONANDO - IPVA 2023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52.000,00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=HYPERLINK("https://www.leilaoonline.com.br/lote/detalhe/174809", "017")</f>
      </c>
      <c r="B16" s="4" t="s">
        <f>=HYPERLINK("https://www.leilaoonline.com.br/lote/detalhe/174809", "veja o vídeo!! HYUNDAI/HB20X 1.6A STYLE; 2016/2017; MARROM; ALCO./GASOL. - FUNCIONANDO - IPVA 2023 OK - FIPE: R$ 66.057,00")</f>
      </c>
      <c r="C16" s="4" t="inlineStr">
        <is>
          <t>Vendido</t>
        </is>
      </c>
      <c r="D16" s="4" t="inlineStr">
        <is>
          <t>62</t>
        </is>
      </c>
      <c r="E16" s="5" t="inlineStr">
        <is>
          <t>40.500,00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=HYPERLINK("https://www.leilaoonline.com.br/lote/detalhe/174799", "018")</f>
      </c>
      <c r="B17" s="4" t="s">
        <f>=HYPERLINK("https://www.leilaoonline.com.br/lote/detalhe/174799", "veja o vídeo!! CHEV/TRACKER 12T A PR; 2020/2021; VERMELHA;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=HYPERLINK("https://www.leilaoonline.com.br/lote/detalhe/174807", "019")</f>
      </c>
      <c r="B18" s="4" t="s">
        <f>=HYPERLINK("https://www.leilaoonline.com.br/lote/detalhe/174807", "veja o vídeo!! HONDA/WR-V EXL CVT; 2021/2021; AZUL; ALCO./GASOL. - FUNC. - IPVA 2023 OK - FIPE R$ 101.953,00")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=HYPERLINK("https://www.leilaoonline.com.br/lote/detalhe/174829", "020")</f>
      </c>
      <c r="B19" s="4" t="s">
        <f>=HYPERLINK("https://www.leilaoonline.com.br/lote/detalhe/174829", "veja o vídeo!! HONDA/HR-V EXL CVT; 2021/2021; BRANCA; ALCO./GASOL. - FUNCIONANDO - IPVA 2023 OK - APROX. 24.300KM")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=HYPERLINK("https://www.leilaoonline.com.br/lote/detalhe/174804", "021")</f>
      </c>
      <c r="B20" s="4" t="s">
        <f>=HYPERLINK("https://www.leilaoonline.com.br/lote/detalhe/174804", "veja o vídeo!! TOYOTA/YARIS HB XL 13 AT; 2018/2019; VERMELHA; ALCO./GASOL.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=HYPERLINK("https://www.leilaoonline.com.br/lote/detalhe/174808", "022")</f>
      </c>
      <c r="B21" s="4" t="s">
        <f>=HYPERLINK("https://www.leilaoonline.com.br/lote/detalhe/174808", "veja o vídeo!! HONDA/HR-V EX CVT; 2019/2020; BRANCA; ALCO./GASOL. - FUNC. - IPVA 2023 OK - APROX. 34.400KM - FIPE R$ 114.558,00")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72.250,00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=HYPERLINK("https://www.leilaoonline.com.br/lote/detalhe/174805", "023")</f>
      </c>
      <c r="B22" s="4" t="s">
        <f>=HYPERLINK("https://www.leilaoonline.com.br/lote/detalhe/174805", "veja o vídeo!! HONDA/FIT LX CVT; 2019/2020; PRATA; ALCO./GASOL. - FUNCIONANDO - APROX. 6.800KM")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55.250,00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=HYPERLINK("https://www.leilaoonline.com.br/lote/detalhe/174824", "024")</f>
      </c>
      <c r="B23" s="4" t="s">
        <f>=HYPERLINK("https://www.leilaoonline.com.br/lote/detalhe/174824", "veja o vídeo!! I/MMC OUTLANDER COMFORT; 2017/2018; CINZA; GASOLINA - FUNCIONANDO - IPVA 2023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24.500,00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=HYPERLINK("https://www.leilaoonline.com.br/lote/detalhe/174806", "025")</f>
      </c>
      <c r="B24" s="4" t="s">
        <f>=HYPERLINK("https://www.leilaoonline.com.br/lote/detalhe/174806", "veja o vídeo!! VW/T-CROSS CL TSI AD; 2019/2020; MARROM; ALCO./GASOL. - FUNCIONANDO - IPVA 2023 OK- APROX. 26.400KM")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70.000,00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=HYPERLINK("https://www.leilaoonline.com.br/lote/detalhe/174801", "026")</f>
      </c>
      <c r="B25" s="4" t="s">
        <f>=HYPERLINK("https://www.leilaoonline.com.br/lote/detalhe/174801", "veja o vídeo!! CHEVROLET/S10 HC DD4A; 2018/2018; BRANCA; DIESEL - FUNC. - FIPE R$ 185.652,00")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86.583,00</t>
        </is>
      </c>
      <c r="F25" s="4" t="inlineStr">
        <is>
          <t>3500.00</t>
        </is>
      </c>
    </row>
    <row collapsed="false" customFormat="false" customHeight="false" hidden="false" ht="12.1" outlineLevel="0" r="26">
      <c r="A26" s="5" t="s">
        <f>=HYPERLINK("https://www.leilaoonline.com.br/lote/detalhe/174803", "027")</f>
      </c>
      <c r="B26" s="4" t="s">
        <f>=HYPERLINK("https://www.leilaoonline.com.br/lote/detalhe/174803", "veja o vídeo!! TOYOTA/ETIOS SD XS; 2015/2016; BRANCA; ALCO./GASOL. - FUNCIONANDO - IPVA 2023 OK")</f>
      </c>
      <c r="C26" s="4" t="inlineStr">
        <is>
          <t>Vendido</t>
        </is>
      </c>
      <c r="D26" s="4" t="inlineStr">
        <is>
          <t>37</t>
        </is>
      </c>
      <c r="E26" s="5" t="inlineStr">
        <is>
          <t>27.000,00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=HYPERLINK("https://www.leilaoonline.com.br/lote/detalhe/174800", "028")</f>
      </c>
      <c r="B27" s="4" t="s">
        <f>=HYPERLINK("https://www.leilaoonline.com.br/lote/detalhe/174800", "veja o vídeo!! CHEVROLET/ONIX 1.0MT LT; 2013/2013; BRANCA; ALCO./GASOL.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=HYPERLINK("https://www.leilaoonline.com.br/lote/detalhe/174802", "029")</f>
      </c>
      <c r="B28" s="4" t="s">
        <f>=HYPERLINK("https://www.leilaoonline.com.br/lote/detalhe/174802", "veja o vídeo!! I/HYUNDAI SANTA FE V6; 2008/2009; PRATA; GASOLINA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=HYPERLINK("https://www.leilaoonline.com.br/lote/detalhe/174832", "030")</f>
      </c>
      <c r="B29" s="4" t="s">
        <f>=HYPERLINK("https://www.leilaoonline.com.br/lote/detalhe/174832", "veja o vídeo!! NISSAN/VERSA 10; 2018/2019; PRATA;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=HYPERLINK("https://www.leilaoonline.com.br/lote/detalhe/174831", "031")</f>
      </c>
      <c r="B30" s="4" t="s">
        <f>=HYPERLINK("https://www.leilaoonline.com.br/lote/detalhe/174831", "CHEV/SPIN 1.8L AT LTZ; 2017/2018; CINZA; GASOL./ALCO./GNV - FUNCIONANDO")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49.500,00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=HYPERLINK("https://www.leilaoonline.com.br/lote/detalhe/174830", "032")</f>
      </c>
      <c r="B31" s="4" t="s">
        <f>=HYPERLINK("https://www.leilaoonline.com.br/lote/detalhe/174830", "veja o vídeo!! VW/FOX 1.0 GII; 2012/2013; PRETA;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=HYPERLINK("https://www.leilaoonline.com.br/lote/detalhe/175209", "033")</f>
      </c>
      <c r="B32" s="4" t="s">
        <f>=HYPERLINK("https://www.leilaoonline.com.br/lote/detalhe/175209", "veja o vídeo!! FORD/ECOSPORT XLT2.0FLEX; 2009/2010; PRATA; ALCO./GASOL.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=HYPERLINK("https://www.leilaoonline.com.br/lote/detalhe/175273", "034")</f>
      </c>
      <c r="B33" s="4" t="s">
        <f>=HYPERLINK("https://www.leilaoonline.com.br/lote/detalhe/175273", "veja o vídeo!! FORD/KA SE 1.0 SD B; 2018/2018; VERMELHA;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=HYPERLINK("https://www.leilaoonline.com.br/lote/detalhe/174828", "035")</f>
      </c>
      <c r="B34" s="4" t="s">
        <f>=HYPERLINK("https://www.leilaoonline.com.br/lote/detalhe/174828", "CHEVROLET/ONIX 1.4AT LTZ; 2017/2017; PRATA; ALCO./GASOL.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=HYPERLINK("https://www.leilaoonline.com.br/lote/detalhe/174826", "036")</f>
      </c>
      <c r="B35" s="4" t="s">
        <f>=HYPERLINK("https://www.leilaoonline.com.br/lote/detalhe/174826", "veja o vídeo!! CHEV/ONIX PLUS 10TAT LT1; 2022/2022; BRANCA; ALCO./GASOL. - FUNCIONANDO - IPVA 2023 OK - APROX. 8.500KM")</f>
      </c>
      <c r="C35" s="4" t="inlineStr">
        <is>
          <t>Não vendido</t>
        </is>
      </c>
      <c r="D35" s="4" t="inlineStr">
        <is>
          <t>76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=HYPERLINK("https://www.leilaoonline.com.br/lote/detalhe/175852", "037")</f>
      </c>
      <c r="B36" s="4" t="s">
        <f>=HYPERLINK("https://www.leilaoonline.com.br/lote/detalhe/175852", "veja o vídeo!! VW/NOVA SAVEIRO RB MBVS; 2017/2018; BRANCA; ALCO./GASOL. - FUNCIONANDO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38.750,00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=HYPERLINK("https://www.leilaoonline.com.br/lote/detalhe/175854", "038")</f>
      </c>
      <c r="B37" s="4" t="s">
        <f>=HYPERLINK("https://www.leilaoonline.com.br/lote/detalhe/175854", "veja o vídeo!! TOYOTA/COROLLA XEI20FLEX; 2016/2017; PRATA; ALCO./GASOL. - FUNCIONANDO - IPVA 2023 OK")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54.500,00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=HYPERLINK("https://www.leilaoonline.com.br/lote/detalhe/175855", "039")</f>
      </c>
      <c r="B38" s="4" t="s">
        <f>=HYPERLINK("https://www.leilaoonline.com.br/lote/detalhe/175855",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=HYPERLINK("https://www.leilaoonline.com.br/lote/detalhe/174825", "040")</f>
      </c>
      <c r="B39" s="4" t="s">
        <f>=HYPERLINK("https://www.leilaoonline.com.br/lote/detalhe/174825", "veja o vídeo!! FIAT/FIORINO IE; 2005/2005; BRANCA; GASOLINA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=HYPERLINK("https://www.leilaoonline.com.br/lote/detalhe/174827", "041")</f>
      </c>
      <c r="B40" s="4" t="s">
        <f>=HYPERLINK("https://www.leilaoonline.com.br/lote/detalhe/174827", "veja o vídeo!! I/CHEVROLET AGILE LTZ; 2010/2011; PRATA; ALCO.GASOL. - FUNCIONANDO - IPVA 2023 OK - APROX. 72.000KM")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=HYPERLINK("https://www.leilaoonline.com.br/lote/detalhe/174852", "042")</f>
      </c>
      <c r="B41" s="4" t="s">
        <f>=HYPERLINK("https://www.leilaoonline.com.br/lote/detalhe/174852", "CITROEN/C3 GLX 14 FLEX; 2011/2012; PRETA; ALCO./GASOL. - FUNCIONANDO")</f>
      </c>
      <c r="C41" s="4" t="inlineStr">
        <is>
          <t>Vendido</t>
        </is>
      </c>
      <c r="D41" s="4" t="inlineStr">
        <is>
          <t>11</t>
        </is>
      </c>
      <c r="E41" s="5" t="inlineStr">
        <is>
          <t>12.550,00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=HYPERLINK("https://www.leilaoonline.com.br/lote/detalhe/174863", "043")</f>
      </c>
      <c r="B42" s="4" t="s">
        <f>=HYPERLINK("https://www.leilaoonline.com.br/lote/detalhe/174863", "veja o vídeo!! CHEVROLET/CLASSIC LS; 2010/2011; VERDE; GASOL./ALCO./GNV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=HYPERLINK("https://www.leilaoonline.com.br/lote/detalhe/174833", "044")</f>
      </c>
      <c r="B43" s="4" t="s">
        <f>=HYPERLINK("https://www.leilaoonline.com.br/lote/detalhe/174833", "M.BENZ313CDI/SPRINTERF; 2005/2006; VERMELHA; DIESEL - FUNCIONANDO")</f>
      </c>
      <c r="C43" s="4" t="inlineStr">
        <is>
          <t>Vendido</t>
        </is>
      </c>
      <c r="D43" s="4" t="inlineStr">
        <is>
          <t>29</t>
        </is>
      </c>
      <c r="E43" s="5" t="inlineStr">
        <is>
          <t>55.000,00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=HYPERLINK("https://www.leilaoonline.com.br/lote/detalhe/174836", "045")</f>
      </c>
      <c r="B44" s="4" t="s">
        <f>=HYPERLINK("https://www.leilaoonline.com.br/lote/detalhe/174836", "TOYOTA/COROLLA XEI20FLEX; 2018//2019; PRETA; ALCO./GASOL. - FUNCIONANDO")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59.750,00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=HYPERLINK("https://www.leilaoonline.com.br/lote/detalhe/174850", "046")</f>
      </c>
      <c r="B45" s="4" t="s">
        <f>=HYPERLINK("https://www.leilaoonline.com.br/lote/detalhe/174850", "veja o vídeo!! FORD/KA SE 1.0 HA C; 2018/2019; BRANCA; ALCO./GASOL. - FUNCIONANDO")</f>
      </c>
      <c r="C45" s="4" t="inlineStr">
        <is>
          <t>Não vendido</t>
        </is>
      </c>
      <c r="D45" s="4" t="inlineStr">
        <is>
          <t>45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=HYPERLINK("https://www.leilaoonline.com.br/lote/detalhe/174839", "047")</f>
      </c>
      <c r="B46" s="4" t="s">
        <f>=HYPERLINK("https://www.leilaoonline.com.br/lote/detalhe/174839", "veja o vídeo!! VW/NOVO GOL TL MCV; 2017/2017; BRANCA; ALCO./GASOL. - FUNCIONANDO - FIPE: 45.385,00")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31.000,00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=HYPERLINK("https://www.leilaoonline.com.br/lote/detalhe/174856", "048")</f>
      </c>
      <c r="B47" s="4" t="s">
        <f>=HYPERLINK("https://www.leilaoonline.com.br/lote/detalhe/174856", "PEUGEOT/206 14 PRESEN FX; 2008/2008; PRATA; ALCO./GASOL.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=HYPERLINK("https://www.leilaoonline.com.br/lote/detalhe/174835", "049")</f>
      </c>
      <c r="B48" s="4" t="s">
        <f>=HYPERLINK("https://www.leilaoonline.com.br/lote/detalhe/174835", "veja o vídeo!! FIAT/UNO ECONOMY 1.4; 2012/2013; CINZA; ALCO./GASOL. - FUNCIONANDO - IPVA 2023 OK")</f>
      </c>
      <c r="C48" s="4" t="inlineStr">
        <is>
          <t>Vendido</t>
        </is>
      </c>
      <c r="D48" s="4" t="inlineStr">
        <is>
          <t>67</t>
        </is>
      </c>
      <c r="E48" s="5" t="inlineStr">
        <is>
          <t>19.500,00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=HYPERLINK("https://www.leilaoonline.com.br/lote/detalhe/174834", "050")</f>
      </c>
      <c r="B49" s="4" t="s">
        <f>=HYPERLINK("https://www.leilaoonline.com.br/lote/detalhe/174834", "veja o vídeo!! VW/KOMBI FURGÃO; 2009/2009; BRANCA; ALCO./GASOL.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=HYPERLINK("https://www.leilaoonline.com.br/lote/detalhe/174840", "051")</f>
      </c>
      <c r="B50" s="4" t="s">
        <f>=HYPERLINK("https://www.leilaoonline.com.br/lote/detalhe/174840", "veja o vídeo!! DAFRA/CITYCOM 300I; 2012/2013; BRANCA; GASOLINA - FUNCIONANDO - IPVA 2023 OK")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6.581,77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=HYPERLINK("https://www.leilaoonline.com.br/lote/detalhe/174865", "052")</f>
      </c>
      <c r="B51" s="4" t="s">
        <f>=HYPERLINK("https://www.leilaoonline.com.br/lote/detalhe/174865", "veja o vídeo!! TOYOTA/ETIOS HB XLS; 2013/2013; PRETA; ALCO./GASOL.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20.500,00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=HYPERLINK("https://www.leilaoonline.com.br/lote/detalhe/175862", "053")</f>
      </c>
      <c r="B52" s="4" t="s">
        <f>=HYPERLINK("https://www.leilaoonline.com.br/lote/detalhe/175862", "HYUNDAI/CRETA 16A ACTION; 2022/2022; PRETA; ALCO./GASOL. - FUNCIONANDO - IPVA 2023 OK - APROX. 6.500KM")</f>
      </c>
      <c r="C52" s="4" t="inlineStr">
        <is>
          <t>Não vendido</t>
        </is>
      </c>
      <c r="D52" s="4" t="inlineStr">
        <is>
          <t>187</t>
        </is>
      </c>
      <c r="E52" s="5" t="inlineStr">
        <is>
          <t>60.500,00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=HYPERLINK("https://www.leilaoonline.com.br/lote/detalhe/174844", "055")</f>
      </c>
      <c r="B53" s="4" t="s">
        <f>=HYPERLINK("https://www.leilaoonline.com.br/lote/detalhe/174844", "veja o vídeo!! I/SUZUKI SX4 4WD; 2010/2011; PRATA; GASOLINA - FUNCIONANDO")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15.500,00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=HYPERLINK("https://www.leilaoonline.com.br/lote/detalhe/174842", "059")</f>
      </c>
      <c r="B54" s="4" t="s">
        <f>=HYPERLINK("https://www.leilaoonline.com.br/lote/detalhe/174842", "veja o vídeo!! DAFRA/CITYCOM 300I; 2011/2012; BRANCA; GASOLINA - FUNCIONANDO - IPVA 2023 OK")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=HYPERLINK("https://www.leilaoonline.com.br/lote/detalhe/174858", "060")</f>
      </c>
      <c r="B55" s="4" t="s">
        <f>=HYPERLINK("https://www.leilaoonline.com.br/lote/detalhe/174858", "veja o vídeo!! I/CITROEN C4PIC EXC A 7L; 2008/2009; PRATA; GASOLINA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=HYPERLINK("https://www.leilaoonline.com.br/lote/detalhe/174859", "062")</f>
      </c>
      <c r="B56" s="4" t="s">
        <f>=HYPERLINK("https://www.leilaoonline.com.br/lote/detalhe/174859", "PEUGEOT/207PASSION XS A; 2010/2011; PRATA;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6.250,00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=HYPERLINK("https://www.leilaoonline.com.br/lote/detalhe/174857", "063")</f>
      </c>
      <c r="B57" s="4" t="s">
        <f>=HYPERLINK("https://www.leilaoonline.com.br/lote/detalhe/174857", "veja o vídeo!! I/CITROEN JUMPY FURGAOPK; 2021/2022; BRANCA; DIESEL - FUNCIONANDO - APROX. 16.000KM")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=HYPERLINK("https://www.leilaoonline.com.br/lote/detalhe/174861", "065")</f>
      </c>
      <c r="B58" s="4" t="s">
        <f>=HYPERLINK("https://www.leilaoonline.com.br/lote/detalhe/174861", "YAMAHA/MT-03; 2008/2008; PRETA; GASOLINA - FUNCIONANDO")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9.250,00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=HYPERLINK("https://www.leilaoonline.com.br/lote/detalhe/174860", "071")</f>
      </c>
      <c r="B59" s="4" t="s">
        <f>=HYPERLINK("https://www.leilaoonline.com.br/lote/detalhe/174860", "FIAT/DUCATO MAXICARGO; 2006/2007; AMARELA; DIESEL - IPVA 2023 OK")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14.500,00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=HYPERLINK("https://www.leilaoonline.com.br/lote/detalhe/174851", "079")</f>
      </c>
      <c r="B60" s="4" t="s">
        <f>=HYPERLINK("https://www.leilaoonline.com.br/lote/detalhe/174851", "veja o vídeo!! RENAULT/SANDERO AUT1016V; 2012/2013; PRATA; ALCO./GASOL. - FUNCIONANDO - IPVA 2023 OK")</f>
      </c>
      <c r="C60" s="4" t="inlineStr">
        <is>
          <t>Não vendido</t>
        </is>
      </c>
      <c r="D60" s="4" t="inlineStr">
        <is>
          <t>113</t>
        </is>
      </c>
      <c r="E60" s="5" t="inlineStr">
        <is>
          <t>17.800,00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=HYPERLINK("https://www.leilaoonline.com.br/lote/detalhe/174864", "095")</f>
      </c>
      <c r="B61" s="4" t="s">
        <f>=HYPERLINK("https://www.leilaoonline.com.br/lote/detalhe/174864", "I/HONDA CBR 600RR; 2010/2011; CINZA; GASOLINA - FUNCIONANDO - APROX. 56.000KM")</f>
      </c>
      <c r="C61" s="4" t="inlineStr">
        <is>
          <t>Não vendido</t>
        </is>
      </c>
      <c r="D61" s="4" t="inlineStr">
        <is>
          <t>65</t>
        </is>
      </c>
      <c r="E61" s="5" t="inlineStr">
        <is>
          <t>33.500,00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=HYPERLINK("https://www.leilaoonline.com.br/lote/detalhe/174853", "101")</f>
      </c>
      <c r="B62" s="4" t="s">
        <f>=HYPERLINK("https://www.leilaoonline.com.br/lote/detalhe/174853", "veja o vídeo!! I/VW AMAROK CD 4X4 HIGH; 2012/2012; PRETA; DIESEL - FUNCIONANDO - IPVA 2023 PAGO")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16.000,00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=HYPERLINK("https://www.leilaoonline.com.br/lote/detalhe/174854", "119")</f>
      </c>
      <c r="B63" s="4" t="s">
        <f>=HYPERLINK("https://www.leilaoonline.com.br/lote/detalhe/174854", "veja o vídeo!! HONDA/HR-V EXL; 2016/2016; PRATA; ALCO./GASOL. - FUNCIONANDO")</f>
      </c>
      <c r="C63" s="4" t="inlineStr">
        <is>
          <t>Vendido</t>
        </is>
      </c>
      <c r="D63" s="4" t="inlineStr">
        <is>
          <t>35</t>
        </is>
      </c>
      <c r="E63" s="5" t="inlineStr">
        <is>
          <t>61.000,00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=HYPERLINK("https://www.leilaoonline.com.br/lote/detalhe/174855", "350")</f>
      </c>
      <c r="B64" s="4" t="s">
        <f>=HYPERLINK("https://www.leilaoonline.com.br/lote/detalhe/174855", "veja o vídeo!! JOGO DE RODAS COM PNEUS ARO 17 COM PNEUS 205/40")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=HYPERLINK("https://www.leilaoonline.com.br/lote/detalhe/174905", "351")</f>
      </c>
      <c r="B65" s="4" t="s">
        <f>=HYPERLINK("https://www.leilaoonline.com.br/lote/detalhe/174905", "PNEU PIRELLI; P1 CINTURATO; 185/65/R15")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2026-06-19T10:59:11.00Z</dcterms:created>
  <dc:creator>Tellks Tecnologia</dc:creator>
  <cp:revision>0</cp:revision>
</cp:coreProperties>
</file>