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Creta 22 • HR-Vs • Fits • Outlanders • Jeep Comp. • S10 22 • Onix • Versa • Hb20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17/05/2023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=HYPERLINK("https://www.leilaoonline.com.br/lote/detalhe/178040", "030")</f>
      </c>
      <c r="B11" s="4" t="s">
        <f>=HYPERLINK("https://www.leilaoonline.com.br/lote/detalhe/178040", "I/VW PASSAT HL TSI AA; 2018/2018; PRATA; GASOLINA - FUNCIONANDO")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90.000,00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=HYPERLINK("https://www.leilaoonline.com.br/lote/detalhe/178442", "031")</f>
      </c>
      <c r="B12" s="4" t="s">
        <f>=HYPERLINK("https://www.leilaoonline.com.br/lote/detalhe/178442", "veja o vídeo!! VW/VIRTUS MF; 2018/2019; BRANCA; ALCO./GASOL. - FUNCIONANDO - IPVA 2023 OK")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=HYPERLINK("https://www.leilaoonline.com.br/lote/detalhe/178032", "032")</f>
      </c>
      <c r="B13" s="4" t="s">
        <f>=HYPERLINK("https://www.leilaoonline.com.br/lote/detalhe/178032", "veja o vídeo!! NISSAN/VERSA 10; 2018/2019; PRATA; ALCO./GASOL. - FUNCIONANDO")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31.750,00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=HYPERLINK("https://www.leilaoonline.com.br/lote/detalhe/178038", "035")</f>
      </c>
      <c r="B14" s="4" t="s">
        <f>=HYPERLINK("https://www.leilaoonline.com.br/lote/detalhe/178038", "HYUNDAI/CRETA 16A ACTION; 2022/2022; PRETA; ALCO./GASOL. - FUNCIONANDO - IPVA 2023 OK - APROX. 6.500KM")</f>
      </c>
      <c r="C14" s="4" t="inlineStr">
        <is>
          <t>Não vendido</t>
        </is>
      </c>
      <c r="D14" s="4" t="inlineStr">
        <is>
          <t>48</t>
        </is>
      </c>
      <c r="E14" s="5" t="inlineStr">
        <is>
          <t>62.000,00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=HYPERLINK("https://www.leilaoonline.com.br/lote/detalhe/178026", "040")</f>
      </c>
      <c r="B15" s="4" t="s">
        <f>=HYPERLINK("https://www.leilaoonline.com.br/lote/detalhe/178026", "veja o vídeo!! JEEP/COMPASS LIMITED S; 2021/2021; PRATA; DIESEL - FUNCIONANDO - IPVA 2023 OK")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112.750,00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=HYPERLINK("https://www.leilaoonline.com.br/lote/detalhe/178028", "052")</f>
      </c>
      <c r="B16" s="4" t="s">
        <f>=HYPERLINK("https://www.leilaoonline.com.br/lote/detalhe/178028", "veja o vídeo!! I/MMC OUTLANDER COMFORT; 2017/2018; CINZA; GASOLINA - FUNCIONANDO - IPVA 2023 OK")</f>
      </c>
      <c r="C16" s="4" t="inlineStr">
        <is>
          <t>Não vendido</t>
        </is>
      </c>
      <c r="D16" s="4" t="inlineStr">
        <is>
          <t>47</t>
        </is>
      </c>
      <c r="E16" s="5" t="inlineStr">
        <is>
          <t>59.750,00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=HYPERLINK("https://www.leilaoonline.com.br/lote/detalhe/178041", "053")</f>
      </c>
      <c r="B17" s="4" t="s">
        <f>=HYPERLINK("https://www.leilaoonline.com.br/lote/detalhe/178041", "veja o vídeo!! I/MMC OUTLANDER 3.0 GT; 2015/2015; PRETA; GASOLINA - FUNCIONANDO")</f>
      </c>
      <c r="C17" s="4" t="inlineStr">
        <is>
          <t>Não vendido</t>
        </is>
      </c>
      <c r="D17" s="4" t="inlineStr">
        <is>
          <t>59</t>
        </is>
      </c>
      <c r="E17" s="5" t="inlineStr">
        <is>
          <t>34.000,00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=HYPERLINK("https://www.leilaoonline.com.br/lote/detalhe/178037", "055")</f>
      </c>
      <c r="B18" s="4" t="s">
        <f>=HYPERLINK("https://www.leilaoonline.com.br/lote/detalhe/178037", "veja o vídeo!! CHEVROLET/S10 HC DD4A; 2021/2022; BRANCA; DIESEL - FUNCIONANDO - IPVA 2023 OK")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104.750,00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=HYPERLINK("https://www.leilaoonline.com.br/lote/detalhe/178056", "056")</f>
      </c>
      <c r="B19" s="4" t="s">
        <f>=HYPERLINK("https://www.leilaoonline.com.br/lote/detalhe/178056", "CAMINHONETE NISSAN/FRONTIER 4X4 XE; 2005/2006; BRANCA; DIESEL - FUNCIONANDO")</f>
      </c>
      <c r="C19" s="4" t="inlineStr">
        <is>
          <t>Não vendido</t>
        </is>
      </c>
      <c r="D19" s="4" t="inlineStr">
        <is>
          <t>66</t>
        </is>
      </c>
      <c r="E19" s="5" t="inlineStr">
        <is>
          <t>36.500,00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=HYPERLINK("https://www.leilaoonline.com.br/lote/detalhe/178035", "060")</f>
      </c>
      <c r="B20" s="4" t="s">
        <f>=HYPERLINK("https://www.leilaoonline.com.br/lote/detalhe/178035", "veja o vídeo!! VW/T CROSS HL TSI AE; 2019/2020; PRETA; ALCO./GASOL. - FUNCIONANDO - IPVA 2023 OK")</f>
      </c>
      <c r="C20" s="4" t="inlineStr">
        <is>
          <t>Não vendido</t>
        </is>
      </c>
      <c r="D20" s="4" t="inlineStr">
        <is>
          <t>64</t>
        </is>
      </c>
      <c r="E20" s="5" t="inlineStr">
        <is>
          <t>69.000,00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=HYPERLINK("https://www.leilaoonline.com.br/lote/detalhe/178039", "061")</f>
      </c>
      <c r="B21" s="4" t="s">
        <f>=HYPERLINK("https://www.leilaoonline.com.br/lote/detalhe/178039", "veja o vídeo!! VW/T-CROSS CL TSI AD; 2019/2020; MARROM; ALCO./GASOL. - FUNCIONANDO - IPVA 2023 OK- APROX. 26.400KM")</f>
      </c>
      <c r="C21" s="4" t="inlineStr">
        <is>
          <t>Não vendido</t>
        </is>
      </c>
      <c r="D21" s="4" t="inlineStr">
        <is>
          <t>124</t>
        </is>
      </c>
      <c r="E21" s="5" t="inlineStr">
        <is>
          <t>66.500,00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=HYPERLINK("https://www.leilaoonline.com.br/lote/detalhe/178482", "062")</f>
      </c>
      <c r="B22" s="4" t="s">
        <f>=HYPERLINK("https://www.leilaoonline.com.br/lote/detalhe/178482", "veja o vídeo!! VW/T CROSS TSI ADA; 2020/2021; CINZA; ALCO./GASOL. - FUNCIONANDO - IPVA 2023 OK - APROX. 19.100KM")</f>
      </c>
      <c r="C22" s="4" t="inlineStr">
        <is>
          <t>Não vendido</t>
        </is>
      </c>
      <c r="D22" s="4" t="inlineStr">
        <is>
          <t>54</t>
        </is>
      </c>
      <c r="E22" s="5" t="inlineStr">
        <is>
          <t>68.000,00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=HYPERLINK("https://www.leilaoonline.com.br/lote/detalhe/178033", "065")</f>
      </c>
      <c r="B23" s="4" t="s">
        <f>=HYPERLINK("https://www.leilaoonline.com.br/lote/detalhe/178033", "veja o vídeo!! HONDA/HR-V EXL CVT; 2021/2021; BRANCA; ALCO./GASOL. - FUNCIONANDO - IPVA 2023 OK - APROX. 24.300KM")</f>
      </c>
      <c r="C23" s="4" t="inlineStr">
        <is>
          <t>Não vendido</t>
        </is>
      </c>
      <c r="D23" s="4" t="inlineStr">
        <is>
          <t>150</t>
        </is>
      </c>
      <c r="E23" s="5" t="inlineStr">
        <is>
          <t>79.000,00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=HYPERLINK("https://www.leilaoonline.com.br/lote/detalhe/178043", "066")</f>
      </c>
      <c r="B24" s="4" t="s">
        <f>=HYPERLINK("https://www.leilaoonline.com.br/lote/detalhe/178043", "veja o vídeo!! HONDA/HR-V EX CVT; 2019/2020; BRANCA; ALCO./GASOL. - FUNC. - IPVA 2023 OK - APROX. 34.400KM - FIPE R$ 114.558,00")</f>
      </c>
      <c r="C24" s="4" t="inlineStr">
        <is>
          <t>Não vendido</t>
        </is>
      </c>
      <c r="D24" s="4" t="inlineStr">
        <is>
          <t>49</t>
        </is>
      </c>
      <c r="E24" s="5" t="inlineStr">
        <is>
          <t>62.250,00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=HYPERLINK("https://www.leilaoonline.com.br/lote/detalhe/178042", "067")</f>
      </c>
      <c r="B25" s="4" t="s">
        <f>=HYPERLINK("https://www.leilaoonline.com.br/lote/detalhe/178042", "veja o vídeo!! HONDA/HR-V EXL CVT; 2021/2021; CINZA; ALCO./GASOL. - FUNCIONANDO")</f>
      </c>
      <c r="C25" s="4" t="inlineStr">
        <is>
          <t>Não vendido</t>
        </is>
      </c>
      <c r="D25" s="4" t="inlineStr">
        <is>
          <t>63</t>
        </is>
      </c>
      <c r="E25" s="5" t="inlineStr">
        <is>
          <t>81.250,00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=HYPERLINK("https://www.leilaoonline.com.br/lote/detalhe/178481", "068")</f>
      </c>
      <c r="B26" s="4" t="s">
        <f>=HYPERLINK("https://www.leilaoonline.com.br/lote/detalhe/178481", "veja o vídeo!! HONDA/HR-V EXL CVT; 2016/2017; PRATA; ALCO./GASOL. - FUNCIONANDO - IPVA 2023 OK - FIPE: R$ 92.919,00")</f>
      </c>
      <c r="C26" s="4" t="inlineStr">
        <is>
          <t>Não vendido</t>
        </is>
      </c>
      <c r="D26" s="4" t="inlineStr">
        <is>
          <t>47</t>
        </is>
      </c>
      <c r="E26" s="5" t="inlineStr">
        <is>
          <t>55.250,00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=HYPERLINK("https://www.leilaoonline.com.br/lote/detalhe/178027", "069")</f>
      </c>
      <c r="B27" s="4" t="s">
        <f>=HYPERLINK("https://www.leilaoonline.com.br/lote/detalhe/178027", "veja o vídeo!! HONDA/WR-V EXL CVT; 2021/2021; AZUL; ALCO./GASOL. - FUNC. - IPVA 2023 OK - FIPE R$ 101.953,00")</f>
      </c>
      <c r="C27" s="4" t="inlineStr">
        <is>
          <t>Não vendido</t>
        </is>
      </c>
      <c r="D27" s="4" t="inlineStr">
        <is>
          <t>30</t>
        </is>
      </c>
      <c r="E27" s="5" t="inlineStr">
        <is>
          <t>47.250,00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=HYPERLINK("https://www.leilaoonline.com.br/lote/detalhe/178045", "070")</f>
      </c>
      <c r="B28" s="4" t="s">
        <f>=HYPERLINK("https://www.leilaoonline.com.br/lote/detalhe/178045", "veja o vídeo!! I/HONDA CR-V EXL; 2008/2008; PRATA; GASOLINA - FUNCIONANDO - IPVA 2023 OK")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37.000,00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=HYPERLINK("https://www.leilaoonline.com.br/lote/detalhe/178022", "071")</f>
      </c>
      <c r="B29" s="4" t="s">
        <f>=HYPERLINK("https://www.leilaoonline.com.br/lote/detalhe/178022", "veja o vídeo!! CHEV/ONIX PLUS 10TAT LT1; 2022/2022; BRANCA; ALCO./GASOL. - FUNCIONANDO - IPVA 2023 OK - APROX. 8.500KM")</f>
      </c>
      <c r="C29" s="4" t="inlineStr">
        <is>
          <t>Vendido</t>
        </is>
      </c>
      <c r="D29" s="4" t="inlineStr">
        <is>
          <t>52</t>
        </is>
      </c>
      <c r="E29" s="5" t="inlineStr">
        <is>
          <t>57.500,00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=HYPERLINK("https://www.leilaoonline.com.br/lote/detalhe/178052", "072")</f>
      </c>
      <c r="B30" s="4" t="s">
        <f>=HYPERLINK("https://www.leilaoonline.com.br/lote/detalhe/178052", "CHEVROLET/ONIX 1.0MT LT; 2017/2017; PRATA; ALCO./GASOL.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8.500,00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=HYPERLINK("https://www.leilaoonline.com.br/lote/detalhe/178480", "073")</f>
      </c>
      <c r="B31" s="4" t="s">
        <f>=HYPERLINK("https://www.leilaoonline.com.br/lote/detalhe/178480", "veja o vídeo!! CHEV/ONIX JOY; 2020/2020; BRANCA; ALCO./GASOL. - FUNCIONANDO - IPVA 2023 OK")</f>
      </c>
      <c r="C31" s="4" t="inlineStr">
        <is>
          <t>Não vendido</t>
        </is>
      </c>
      <c r="D31" s="4" t="inlineStr">
        <is>
          <t>77</t>
        </is>
      </c>
      <c r="E31" s="5" t="inlineStr">
        <is>
          <t>39.000,00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=HYPERLINK("https://www.leilaoonline.com.br/lote/detalhe/178036", "075")</f>
      </c>
      <c r="B32" s="4" t="s">
        <f>=HYPERLINK("https://www.leilaoonline.com.br/lote/detalhe/178036", "veja o vídeo!! HYUNDAI/HB20S 16A VISION; 2019/2020; AZUL; ALCO./GASOL. - FUNCIONANDO - IPVA 2023 OK")</f>
      </c>
      <c r="C32" s="4" t="inlineStr">
        <is>
          <t>Não vendido</t>
        </is>
      </c>
      <c r="D32" s="4" t="inlineStr">
        <is>
          <t>41</t>
        </is>
      </c>
      <c r="E32" s="5" t="inlineStr">
        <is>
          <t>47.250,00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=HYPERLINK("https://www.leilaoonline.com.br/lote/detalhe/178025", "076")</f>
      </c>
      <c r="B33" s="4" t="s">
        <f>=HYPERLINK("https://www.leilaoonline.com.br/lote/detalhe/178025", "veja o vídeo!! HYUNDAI/HB20 1.6A PREM; 2017/2018; PRATA; ALCO./GASOL. - FUNCIONANDO - IPVA 2023 OK - APROX. 48.400KM")</f>
      </c>
      <c r="C33" s="4" t="inlineStr">
        <is>
          <t>Vendido</t>
        </is>
      </c>
      <c r="D33" s="4" t="inlineStr">
        <is>
          <t>89</t>
        </is>
      </c>
      <c r="E33" s="5" t="inlineStr">
        <is>
          <t>45.000,00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=HYPERLINK("https://www.leilaoonline.com.br/lote/detalhe/178030", "077")</f>
      </c>
      <c r="B34" s="4" t="s">
        <f>=HYPERLINK("https://www.leilaoonline.com.br/lote/detalhe/178030", "CHEV/SPIN 1.8L AT LTZ; 2017/2018; CINZA; GASOL./ALCO./GNV - FUNCIONANDO - IPVA 2023 OK")</f>
      </c>
      <c r="C34" s="4" t="inlineStr">
        <is>
          <t>Não vendido</t>
        </is>
      </c>
      <c r="D34" s="4" t="inlineStr">
        <is>
          <t>96</t>
        </is>
      </c>
      <c r="E34" s="5" t="inlineStr">
        <is>
          <t>49.000,00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=HYPERLINK("https://www.leilaoonline.com.br/lote/detalhe/178637", "078")</f>
      </c>
      <c r="B35" s="4" t="s">
        <f>=HYPERLINK("https://www.leilaoonline.com.br/lote/detalhe/178637", "veja o vídeo!! HONDA/FIT LX CVT; 2020/2020; BRANCA; ALCO./GASOL. - FUNCIONANDO - IPVA 2023 OK - APROX. 20.700KM")</f>
      </c>
      <c r="C35" s="4" t="inlineStr">
        <is>
          <t>Não vendido</t>
        </is>
      </c>
      <c r="D35" s="4" t="inlineStr">
        <is>
          <t>44</t>
        </is>
      </c>
      <c r="E35" s="5" t="inlineStr">
        <is>
          <t>48.000,00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=HYPERLINK("https://www.leilaoonline.com.br/lote/detalhe/178535", "079")</f>
      </c>
      <c r="B36" s="4" t="s">
        <f>=HYPERLINK("https://www.leilaoonline.com.br/lote/detalhe/178535", "veja o vídeo!! HONDA/FIT LX FLEX; 2012/2013; CINZA; ALCO./GASOL. - FUNCIONANDO - IPVA 2023 OK")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18.500,00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=HYPERLINK("https://www.leilaoonline.com.br/lote/detalhe/178066", "080")</f>
      </c>
      <c r="B37" s="4" t="s">
        <f>=HYPERLINK("https://www.leilaoonline.com.br/lote/detalhe/178066", "veja o vídeo!! HONDA/FIT LX CVT; 2019/2020; PRATA; ALCO./GASOL. - FUNCIONANDO - APROX. 7.000KM")</f>
      </c>
      <c r="C37" s="4" t="inlineStr">
        <is>
          <t>Não vendido</t>
        </is>
      </c>
      <c r="D37" s="4" t="inlineStr">
        <is>
          <t>47</t>
        </is>
      </c>
      <c r="E37" s="5" t="inlineStr">
        <is>
          <t>47.500,00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=HYPERLINK("https://www.leilaoonline.com.br/lote/detalhe/178024", "081")</f>
      </c>
      <c r="B38" s="4" t="s">
        <f>=HYPERLINK("https://www.leilaoonline.com.br/lote/detalhe/178024", "veja o vídeo!! HONDA/FIT EX CVT; 2014/2015; CINZA; ALCO./GASOL. - FUNCIONANDO - IPVA 2023 OK")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17.250,00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=HYPERLINK("https://www.leilaoonline.com.br/lote/detalhe/178023", "082")</f>
      </c>
      <c r="B39" s="4" t="s">
        <f>=HYPERLINK("https://www.leilaoonline.com.br/lote/detalhe/178023", "veja o vídeo!! HONDA/CITY EX CVT; 2018/2018; BRANCA; ALCO./GASOL. - FUNCIONANDO - IPVA 2023 OK")</f>
      </c>
      <c r="C39" s="4" t="inlineStr">
        <is>
          <t>Não vendido</t>
        </is>
      </c>
      <c r="D39" s="4" t="inlineStr">
        <is>
          <t>35</t>
        </is>
      </c>
      <c r="E39" s="5" t="inlineStr">
        <is>
          <t>46.000,00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=HYPERLINK("https://www.leilaoonline.com.br/lote/detalhe/178589", "083")</f>
      </c>
      <c r="B40" s="4" t="s">
        <f>=HYPERLINK("https://www.leilaoonline.com.br/lote/detalhe/178589", "veja o vídeo!! HONDA/CITY PERSONAL; 2019/2019; CINZA; ALCO./GASOL. - FUNCIONANDO - IPVA 2023 OK")</f>
      </c>
      <c r="C40" s="4" t="inlineStr">
        <is>
          <t>Não vendido</t>
        </is>
      </c>
      <c r="D40" s="4" t="inlineStr">
        <is>
          <t>34</t>
        </is>
      </c>
      <c r="E40" s="5" t="inlineStr">
        <is>
          <t>43.750,00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=HYPERLINK("https://www.leilaoonline.com.br/lote/detalhe/178064", "084")</f>
      </c>
      <c r="B41" s="4" t="s">
        <f>=HYPERLINK("https://www.leilaoonline.com.br/lote/detalhe/178064", "veja o vídeo!! TOYOTA/COROLLA XEI20FLEX; 2016/2017; PRATA; ALCO./GASOL. - FUNCIONANDO - IPVA 2023 OK")</f>
      </c>
      <c r="C41" s="4" t="inlineStr">
        <is>
          <t>Não vendido</t>
        </is>
      </c>
      <c r="D41" s="4" t="inlineStr">
        <is>
          <t>44</t>
        </is>
      </c>
      <c r="E41" s="5" t="inlineStr">
        <is>
          <t>60.000,00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=HYPERLINK("https://www.leilaoonline.com.br/lote/detalhe/178051", "085")</f>
      </c>
      <c r="B42" s="4" t="s">
        <f>=HYPERLINK("https://www.leilaoonline.com.br/lote/detalhe/178051", "veja o vídeo!! TOYOTA/COROLLA XEI18FLEX; 2007/2008; PRETA; ALCO./GASOL. - FUNCIONANDO")</f>
      </c>
      <c r="C42" s="4" t="inlineStr">
        <is>
          <t>Não vendido</t>
        </is>
      </c>
      <c r="D42" s="4" t="inlineStr">
        <is>
          <t>20</t>
        </is>
      </c>
      <c r="E42" s="5" t="inlineStr">
        <is>
          <t>20.000,00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=HYPERLINK("https://www.leilaoonline.com.br/lote/detalhe/178029", "086")</f>
      </c>
      <c r="B43" s="4" t="s">
        <f>=HYPERLINK("https://www.leilaoonline.com.br/lote/detalhe/178029", "veja o vídeo!! RENAULT/DUSTER 16 D 4X2; 2011/2012; PRATA; ALCO./GASOL. - FUNCIONANDO")</f>
      </c>
      <c r="C43" s="4" t="inlineStr">
        <is>
          <t>Não vendido</t>
        </is>
      </c>
      <c r="D43" s="4" t="inlineStr">
        <is>
          <t>40</t>
        </is>
      </c>
      <c r="E43" s="5" t="inlineStr">
        <is>
          <t>20.500,00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=HYPERLINK("https://www.leilaoonline.com.br/lote/detalhe/178055", "087")</f>
      </c>
      <c r="B44" s="4" t="s">
        <f>=HYPERLINK("https://www.leilaoonline.com.br/lote/detalhe/178055", "veja o vídeo!! CHEV/PRISMA 1.0MT LT; 2013/2014; BRANCA; ALCO./GASOL./GNV - FUNCIONANDO")</f>
      </c>
      <c r="C44" s="4" t="inlineStr">
        <is>
          <t>Não vendido</t>
        </is>
      </c>
      <c r="D44" s="4" t="inlineStr">
        <is>
          <t>39</t>
        </is>
      </c>
      <c r="E44" s="5" t="inlineStr">
        <is>
          <t>20.000,00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=HYPERLINK("https://www.leilaoonline.com.br/lote/detalhe/178048", "088")</f>
      </c>
      <c r="B45" s="4" t="s">
        <f>=HYPERLINK("https://www.leilaoonline.com.br/lote/detalhe/178048", "veja o vídeo!! TOYOTA/ETIOS HB XLS; 2013/2013; PRETA; ALCO./GASOL. - FUNCIONANDO")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21.500,00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=HYPERLINK("https://www.leilaoonline.com.br/lote/detalhe/178723", "090")</f>
      </c>
      <c r="B46" s="4" t="s">
        <f>=HYPERLINK("https://www.leilaoonline.com.br/lote/detalhe/178723", "veja o vídeo!! VW/NOVA SAVEIRO RB MBVS; 2019/2020; BRANCA; ALCO./GASOL. - FUNCIONANDO - IPVA 2023 OK")</f>
      </c>
      <c r="C46" s="4" t="inlineStr">
        <is>
          <t>Não vendido</t>
        </is>
      </c>
      <c r="D46" s="4" t="inlineStr">
        <is>
          <t>32</t>
        </is>
      </c>
      <c r="E46" s="5" t="inlineStr">
        <is>
          <t>40.000,00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=HYPERLINK("https://www.leilaoonline.com.br/lote/detalhe/178060", "091")</f>
      </c>
      <c r="B47" s="4" t="s">
        <f>=HYPERLINK("https://www.leilaoonline.com.br/lote/detalhe/178060", "veja o vídeo!! VW/NOVA SAVEIRO CE; 2013/2014; BRANCA; ALCO./GASOL. - FUNCIONANDO")</f>
      </c>
      <c r="C47" s="4" t="inlineStr">
        <is>
          <t>Não vendido</t>
        </is>
      </c>
      <c r="D47" s="4" t="inlineStr">
        <is>
          <t>54</t>
        </is>
      </c>
      <c r="E47" s="5" t="inlineStr">
        <is>
          <t>15.250,00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=HYPERLINK("https://www.leilaoonline.com.br/lote/detalhe/178067", "092")</f>
      </c>
      <c r="B48" s="4" t="s">
        <f>=HYPERLINK("https://www.leilaoonline.com.br/lote/detalhe/178067", "veja o vídeo!! I/CHEVROLET AGILE LTZ; 2010/2011; PRATA; ALCO.GASOL. - FUNCIONANDO - IPVA 2023 OK - APROX. 72.000KM")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=HYPERLINK("https://www.leilaoonline.com.br/lote/detalhe/178034", "094")</f>
      </c>
      <c r="B49" s="4" t="s">
        <f>=HYPERLINK("https://www.leilaoonline.com.br/lote/detalhe/178034", "veja o vídeo!! FORD/ECOSPORT XLT; 2008/2009; PRETA; GASOLINA - FUNCIONANDO")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7.500,00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=HYPERLINK("https://www.leilaoonline.com.br/lote/detalhe/178049", "096")</f>
      </c>
      <c r="B50" s="4" t="s">
        <f>=HYPERLINK("https://www.leilaoonline.com.br/lote/detalhe/178049", "veja o vídeo!! GM/CORSA SEDAN PREMIUM; 2008/2008; PRATA; ALCO./GASOL. - FUNCIONANDO")</f>
      </c>
      <c r="C50" s="4" t="inlineStr">
        <is>
          <t>Não vendido</t>
        </is>
      </c>
      <c r="D50" s="4" t="inlineStr">
        <is>
          <t>10</t>
        </is>
      </c>
      <c r="E50" s="5" t="inlineStr">
        <is>
          <t>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=HYPERLINK("https://www.leilaoonline.com.br/lote/detalhe/178638", "098")</f>
      </c>
      <c r="B51" s="4" t="s">
        <f>=HYPERLINK("https://www.leilaoonline.com.br/lote/detalhe/178638", "CITROEN/C3 XTR 14 FLEX; 2011/2012; VERMELHA; ALCO./GASOL. - FUNCIONANDO - IPVA 2023 OK")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=HYPERLINK("https://www.leilaoonline.com.br/lote/detalhe/178058", "099")</f>
      </c>
      <c r="B52" s="4" t="s">
        <f>=HYPERLINK("https://www.leilaoonline.com.br/lote/detalhe/178058", "CITROEN/PICASSO II16GLXF; 2011/2012; PRETA; ALCO./GASOL. - FUNCIONANDO")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=HYPERLINK("https://www.leilaoonline.com.br/lote/detalhe/178047", "100")</f>
      </c>
      <c r="B53" s="4" t="s">
        <f>=HYPERLINK("https://www.leilaoonline.com.br/lote/detalhe/178047", "veja o vídeo!! DAFRA/CITYCOM 300I; 2012/2013; BRANCA; GASOLINA - FUNCIONANDO - IPVA 2023 OK")</f>
      </c>
      <c r="C53" s="4" t="inlineStr">
        <is>
          <t>Não vendido</t>
        </is>
      </c>
      <c r="D53" s="4" t="inlineStr">
        <is>
          <t>18</t>
        </is>
      </c>
      <c r="E53" s="5" t="inlineStr">
        <is>
          <t>5.250,00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=HYPERLINK("https://www.leilaoonline.com.br/lote/detalhe/178063", "101")</f>
      </c>
      <c r="B54" s="4" t="s">
        <f>=HYPERLINK("https://www.leilaoonline.com.br/lote/detalhe/178063", "veja o vídeo!! TRIUMPH/TIGER SPORT; 2017/2017; PRATA; GASOLINA - FUNCIONANDO - IPVA 2023 OK")</f>
      </c>
      <c r="C54" s="4" t="inlineStr">
        <is>
          <t>Não vendido</t>
        </is>
      </c>
      <c r="D54" s="4" t="inlineStr">
        <is>
          <t>31</t>
        </is>
      </c>
      <c r="E54" s="5" t="inlineStr">
        <is>
          <t>20.000,00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=HYPERLINK("https://www.leilaoonline.com.br/lote/detalhe/178065", "102")</f>
      </c>
      <c r="B55" s="4" t="s">
        <f>=HYPERLINK("https://www.leilaoonline.com.br/lote/detalhe/178065", "YAMAHA/MT-03; 2008/2008; PRETA; GASOLINA - FUNCIONANDO")</f>
      </c>
      <c r="C55" s="4" t="inlineStr">
        <is>
          <t>Não vendido</t>
        </is>
      </c>
      <c r="D55" s="4" t="inlineStr">
        <is>
          <t>20</t>
        </is>
      </c>
      <c r="E55" s="5" t="inlineStr">
        <is>
          <t>4.300,00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=HYPERLINK("https://www.leilaoonline.com.br/lote/detalhe/178054", "105")</f>
      </c>
      <c r="B56" s="4" t="s">
        <f>=HYPERLINK("https://www.leilaoonline.com.br/lote/detalhe/178054", "veja o vídeo!! PEUGEOT/208 ACTIVE; 2013/2014; PRATA; ALCO./GASOL. - FUNCIONANDO")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12.385,00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=HYPERLINK("https://www.leilaoonline.com.br/lote/detalhe/178053", "106")</f>
      </c>
      <c r="B57" s="4" t="s">
        <f>=HYPERLINK("https://www.leilaoonline.com.br/lote/detalhe/178053", "PEUGEOT/206 14 PRESEN FX; 2008/2008; PRATA; ALCO./GASOL. - FUNCIONANDO")</f>
      </c>
      <c r="C57" s="4" t="inlineStr">
        <is>
          <t>Não vendido</t>
        </is>
      </c>
      <c r="D57" s="4" t="inlineStr">
        <is>
          <t>15</t>
        </is>
      </c>
      <c r="E57" s="5" t="inlineStr">
        <is>
          <t>4.500,00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=HYPERLINK("https://www.leilaoonline.com.br/lote/detalhe/178046", "107")</f>
      </c>
      <c r="B58" s="4" t="s">
        <f>=HYPERLINK("https://www.leilaoonline.com.br/lote/detalhe/178046", "veja o vídeo!! I/VW SPACEFOX SPORT.GII; 2010/2011; PRATA; ALCO./GASOL. - FUNCIONANDO - IPVA 2023 OK")</f>
      </c>
      <c r="C58" s="4" t="inlineStr">
        <is>
          <t>Não vendido</t>
        </is>
      </c>
      <c r="D58" s="4" t="inlineStr">
        <is>
          <t>43</t>
        </is>
      </c>
      <c r="E58" s="5" t="inlineStr">
        <is>
          <t>22.000,00</t>
        </is>
      </c>
      <c r="F5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2026-08-05T12:03:21.00Z</dcterms:created>
  <dc:creator>Tellks Tecnologia</dc:creator>
  <cp:revision>0</cp:revision>
</cp:coreProperties>
</file>