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• Empilhadeira • Tratores New H., Valmet • Impl. Agrícs. • Pá Carreg.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09/06/2023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=HYPERLINK("https://www.leilaoonline.com.br/lote/detalhe/180694", "040")</f>
      </c>
      <c r="B11" s="4" t="s">
        <f>=HYPERLINK("https://www.leilaoonline.com.br/lote/detalhe/180694", "CAMINHÃO VW/16.220; 1993/1993; BRANCA; DIESEL; MOTOR CUMMINS; CÂMBIO 6 MARCHAS - FUNCIONANDO")</f>
      </c>
      <c r="C11" s="4" t="inlineStr">
        <is>
          <t>Não vendido</t>
        </is>
      </c>
      <c r="D11" s="4" t="inlineStr">
        <is>
          <t>48</t>
        </is>
      </c>
      <c r="E11" s="5" t="inlineStr">
        <is>
          <t>63.750,00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=HYPERLINK("https://www.leilaoonline.com.br/lote/detalhe/180688", "045")</f>
      </c>
      <c r="B12" s="4" t="s">
        <f>=HYPERLINK("https://www.leilaoonline.com.br/lote/detalhe/180688", "CAMINHÃO M. BENZ/L 1618; 1995/1995; BRANCA; DIESEL - FUNCIONANDO")</f>
      </c>
      <c r="C12" s="4" t="inlineStr">
        <is>
          <t>Não vendido</t>
        </is>
      </c>
      <c r="D12" s="4" t="inlineStr">
        <is>
          <t>26</t>
        </is>
      </c>
      <c r="E12" s="5" t="inlineStr">
        <is>
          <t>82.500,00</t>
        </is>
      </c>
      <c r="F12" s="4" t="inlineStr">
        <is>
          <t>1500.00</t>
        </is>
      </c>
    </row>
    <row collapsed="false" customFormat="false" customHeight="false" hidden="false" ht="12.1" outlineLevel="0" r="13">
      <c r="A13" s="5" t="s">
        <f>=HYPERLINK("https://www.leilaoonline.com.br/lote/detalhe/180690", "047")</f>
      </c>
      <c r="B13" s="4" t="s">
        <f>=HYPERLINK("https://www.leilaoonline.com.br/lote/detalhe/180690", "CAMINHÃO M. BENZ/L 1313; 1974/1974; VERMELHA; DIESEL; DIREÇÃO HIDRÁULICA; TURBINADO - FUNCIONANDO")</f>
      </c>
      <c r="C13" s="4" t="inlineStr">
        <is>
          <t>Não vendido</t>
        </is>
      </c>
      <c r="D13" s="4" t="inlineStr">
        <is>
          <t>14</t>
        </is>
      </c>
      <c r="E13" s="5" t="inlineStr">
        <is>
          <t>58.750,00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=HYPERLINK("https://www.leilaoonline.com.br/lote/detalhe/180696", "048")</f>
      </c>
      <c r="B14" s="4" t="s">
        <f>=HYPERLINK("https://www.leilaoonline.com.br/lote/detalhe/180696", "CAMINHÃO M. BENZ/L 1113; 1976/1976; AMARELA; DIESEL; TURBINADO - FUNCIONANDO")</f>
      </c>
      <c r="C14" s="4" t="inlineStr">
        <is>
          <t>Não vendido</t>
        </is>
      </c>
      <c r="D14" s="4" t="inlineStr">
        <is>
          <t>34</t>
        </is>
      </c>
      <c r="E14" s="5" t="inlineStr">
        <is>
          <t>25.000,00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=HYPERLINK("https://www.leilaoonline.com.br/lote/detalhe/180697", "055")</f>
      </c>
      <c r="B15" s="4" t="s">
        <f>=HYPERLINK("https://www.leilaoonline.com.br/lote/detalhe/180697", "CAMINHÃO FORD/F4000; 1984/1984; AMARELA; DIESEL; MOTOR MWM226 - FUNCIONANDO")</f>
      </c>
      <c r="C15" s="4" t="inlineStr">
        <is>
          <t>Não vendido</t>
        </is>
      </c>
      <c r="D15" s="4" t="inlineStr">
        <is>
          <t>40</t>
        </is>
      </c>
      <c r="E15" s="5" t="inlineStr">
        <is>
          <t>28.000,00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=HYPERLINK("https://www.leilaoonline.com.br/lote/detalhe/181572", "057")</f>
      </c>
      <c r="B16" s="4" t="s">
        <f>=HYPERLINK("https://www.leilaoonline.com.br/lote/detalhe/181572", "CAMINHÃO GM/CHEVROLET 60; 1974/1974; AZUL; DIESEL; MOTOR MERCEDES; FREIO MISTO; MUNCK DE 3 TON. GIRO 180 GRAUS")</f>
      </c>
      <c r="C16" s="4" t="inlineStr">
        <is>
          <t>Não vendido</t>
        </is>
      </c>
      <c r="D16" s="4" t="inlineStr">
        <is>
          <t>46</t>
        </is>
      </c>
      <c r="E16" s="5" t="inlineStr">
        <is>
          <t>48.000,00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=HYPERLINK("https://www.leilaoonline.com.br/lote/detalhe/180698", "060")</f>
      </c>
      <c r="B17" s="4" t="s">
        <f>=HYPERLINK("https://www.leilaoonline.com.br/lote/detalhe/180698", "CAMIONETA FORD/SR DESERTER; 1993/1993; BRANCA; DIESEL; TURBINADA; HIDRÁULICA (DESLIGA NA CHAVE) - FUNCIONANDO")</f>
      </c>
      <c r="C17" s="4" t="inlineStr">
        <is>
          <t>Não vendido</t>
        </is>
      </c>
      <c r="D17" s="4" t="inlineStr">
        <is>
          <t>24</t>
        </is>
      </c>
      <c r="E17" s="5" t="inlineStr">
        <is>
          <t>31.000,00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=HYPERLINK("https://www.leilaoonline.com.br/lote/detalhe/180699", "061")</f>
      </c>
      <c r="B18" s="4" t="s">
        <f>=HYPERLINK("https://www.leilaoonline.com.br/lote/detalhe/180699", "CAMINHONETE FORD/F100; 1973/1973; AZUL; DIESEL; MOTOR MERCEDES 608 - FUNCIONANDO")</f>
      </c>
      <c r="C18" s="4" t="inlineStr">
        <is>
          <t>Não vendido</t>
        </is>
      </c>
      <c r="D18" s="4" t="inlineStr">
        <is>
          <t>10</t>
        </is>
      </c>
      <c r="E18" s="5" t="inlineStr">
        <is>
          <t>14.000,00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=HYPERLINK("https://www.leilaoonline.com.br/lote/detalhe/180692", "065")</f>
      </c>
      <c r="B19" s="4" t="s">
        <f>=HYPERLINK("https://www.leilaoonline.com.br/lote/detalhe/180692", "CAMINHONETE GM/S10 2.8 D; 2002/2002; BRANCA; DIESEL - FUNCIONANDO")</f>
      </c>
      <c r="C19" s="4" t="inlineStr">
        <is>
          <t>Não vendido</t>
        </is>
      </c>
      <c r="D19" s="4" t="inlineStr">
        <is>
          <t>48</t>
        </is>
      </c>
      <c r="E19" s="5" t="inlineStr">
        <is>
          <t>25.000,00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=HYPERLINK("https://www.leilaoonline.com.br/lote/detalhe/180695", "066")</f>
      </c>
      <c r="B20" s="4" t="s">
        <f>=HYPERLINK("https://www.leilaoonline.com.br/lote/detalhe/180695", "GM/S10 2.4 D; 2001/2002; BRANCA; GASOLINA - FUNCIONANDO")</f>
      </c>
      <c r="C20" s="4" t="inlineStr">
        <is>
          <t>Não vendido</t>
        </is>
      </c>
      <c r="D20" s="4" t="inlineStr">
        <is>
          <t>23</t>
        </is>
      </c>
      <c r="E20" s="5" t="inlineStr">
        <is>
          <t>13.000,00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=HYPERLINK("https://www.leilaoonline.com.br/lote/detalhe/180685", "100")</f>
      </c>
      <c r="B21" s="4" t="s">
        <f>=HYPERLINK("https://www.leilaoonline.com.br/lote/detalhe/180685", "veja o vídeo!! TRATOR NEW HOLLAND TS 110CV 4X4; ANO 2012")</f>
      </c>
      <c r="C21" s="4" t="inlineStr">
        <is>
          <t>Não vendido</t>
        </is>
      </c>
      <c r="D21" s="4" t="inlineStr">
        <is>
          <t>29</t>
        </is>
      </c>
      <c r="E21" s="5" t="inlineStr">
        <is>
          <t>107.500,00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=HYPERLINK("https://www.leilaoonline.com.br/lote/detalhe/180687", "101")</f>
      </c>
      <c r="B22" s="4" t="s">
        <f>=HYPERLINK("https://www.leilaoonline.com.br/lote/detalhe/180687", "EMPILHADEIRA CLARK; ANO INDEFINIDO; MOTOR À DIESEL; CAPACIDADE 7 TONELADAS; TORRE DE 4 METROS")</f>
      </c>
      <c r="C22" s="4" t="inlineStr">
        <is>
          <t>Não vendido</t>
        </is>
      </c>
      <c r="D22" s="4" t="inlineStr">
        <is>
          <t>39</t>
        </is>
      </c>
      <c r="E22" s="5" t="inlineStr">
        <is>
          <t>44.000,00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=HYPERLINK("https://www.leilaoonline.com.br/lote/detalhe/180701", "102")</f>
      </c>
      <c r="B23" s="4" t="s">
        <f>=HYPERLINK("https://www.leilaoonline.com.br/lote/detalhe/180701", "GUINDASTE HYSTER CANARINHO CAP 4 TON DIESEL - FUNCIONANDO")</f>
      </c>
      <c r="C23" s="4" t="inlineStr">
        <is>
          <t>Não vendido</t>
        </is>
      </c>
      <c r="D23" s="4" t="inlineStr">
        <is>
          <t>24</t>
        </is>
      </c>
      <c r="E23" s="5" t="inlineStr">
        <is>
          <t>17.000,00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=HYPERLINK("https://www.leilaoonline.com.br/lote/detalhe/180700", "103")</f>
      </c>
      <c r="B24" s="4" t="s">
        <f>=HYPERLINK("https://www.leilaoonline.com.br/lote/detalhe/180700", "MOTONIVELADORA HUBER WARCO FUNCIONANDO")</f>
      </c>
      <c r="C24" s="4" t="inlineStr">
        <is>
          <t>Não vendido</t>
        </is>
      </c>
      <c r="D24" s="4" t="inlineStr">
        <is>
          <t>43</t>
        </is>
      </c>
      <c r="E24" s="5" t="inlineStr">
        <is>
          <t>42.500,00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=HYPERLINK("https://www.leilaoonline.com.br/lote/detalhe/180875", "104")</f>
      </c>
      <c r="B25" s="4" t="s">
        <f>=HYPERLINK("https://www.leilaoonline.com.br/lote/detalhe/180875", "TRATOR MASSEY FERGUSON MOD 275; ANO 2009; COM APENAS 7.000 HORAS - FUNCIONANDO")</f>
      </c>
      <c r="C25" s="4" t="inlineStr">
        <is>
          <t>Não vendido</t>
        </is>
      </c>
      <c r="D25" s="4" t="inlineStr">
        <is>
          <t>11</t>
        </is>
      </c>
      <c r="E25" s="5" t="inlineStr">
        <is>
          <t>60.000,00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=HYPERLINK("https://www.leilaoonline.com.br/lote/detalhe/180865", "105")</f>
      </c>
      <c r="B26" s="4" t="s">
        <f>=HYPERLINK("https://www.leilaoonline.com.br/lote/detalhe/180865", "veja o vídeo!! PÁ CARREGADEIRA; CATERPILLAR 930; ANO 1985; FREIO A DISCO - FUNCIONANDO")</f>
      </c>
      <c r="C26" s="4" t="inlineStr">
        <is>
          <t>Não vendido</t>
        </is>
      </c>
      <c r="D26" s="4" t="inlineStr">
        <is>
          <t>13</t>
        </is>
      </c>
      <c r="E26" s="5" t="inlineStr">
        <is>
          <t>39.500,00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=HYPERLINK("https://www.leilaoonline.com.br/lote/detalhe/180877", "108")</f>
      </c>
      <c r="B27" s="4" t="s">
        <f>=HYPERLINK("https://www.leilaoonline.com.br/lote/detalhe/180877", "TRATOR MASSEY FERGUSON 290 COM EQUIPAMENTO CONCHA")</f>
      </c>
      <c r="C27" s="4" t="inlineStr">
        <is>
          <t>Não vendido</t>
        </is>
      </c>
      <c r="D27" s="4" t="inlineStr">
        <is>
          <t>42</t>
        </is>
      </c>
      <c r="E27" s="5" t="inlineStr">
        <is>
          <t>48.000,00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=HYPERLINK("https://www.leilaoonline.com.br/lote/detalhe/181571", "109")</f>
      </c>
      <c r="B28" s="4" t="s">
        <f>=HYPERLINK("https://www.leilaoonline.com.br/lote/detalhe/181571", "TRATOR MASSEY FERGUSSON 35X (MOTOR 4 CILINDROS)")</f>
      </c>
      <c r="C28" s="4" t="inlineStr">
        <is>
          <t>Não vendido</t>
        </is>
      </c>
      <c r="D28" s="4" t="inlineStr">
        <is>
          <t>33</t>
        </is>
      </c>
      <c r="E28" s="5" t="inlineStr">
        <is>
          <t>10.750,00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=HYPERLINK("https://www.leilaoonline.com.br/lote/detalhe/180869", "110")</f>
      </c>
      <c r="B29" s="4" t="s">
        <f>=HYPERLINK("https://www.leilaoonline.com.br/lote/detalhe/180869", "TRATOR MASSEY FERGUSON 50X; ANO 1970 - FUNCIONANDO")</f>
      </c>
      <c r="C29" s="4" t="inlineStr">
        <is>
          <t>Não vendido</t>
        </is>
      </c>
      <c r="D29" s="4" t="inlineStr">
        <is>
          <t>18</t>
        </is>
      </c>
      <c r="E29" s="5" t="inlineStr">
        <is>
          <t>13.000,00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=HYPERLINK("https://www.leilaoonline.com.br/lote/detalhe/180867", "112")</f>
      </c>
      <c r="B30" s="4" t="s">
        <f>=HYPERLINK("https://www.leilaoonline.com.br/lote/detalhe/180867", "VALMET KD112; SEM ANO DE IDENTIFICAÇÃO - FUNCIONANDO")</f>
      </c>
      <c r="C30" s="4" t="inlineStr">
        <is>
          <t>Não vendido</t>
        </is>
      </c>
      <c r="D30" s="4" t="inlineStr">
        <is>
          <t>27</t>
        </is>
      </c>
      <c r="E30" s="5" t="inlineStr">
        <is>
          <t>7.500,00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=HYPERLINK("https://www.leilaoonline.com.br/lote/detalhe/180868", "113")</f>
      </c>
      <c r="B31" s="4" t="s">
        <f>=HYPERLINK("https://www.leilaoonline.com.br/lote/detalhe/180868", "TRATOR FORD 4610; ANO 1989 - FUNCIONANDO")</f>
      </c>
      <c r="C31" s="4" t="inlineStr">
        <is>
          <t>Não vendido</t>
        </is>
      </c>
      <c r="D31" s="4" t="inlineStr">
        <is>
          <t>60</t>
        </is>
      </c>
      <c r="E31" s="5" t="inlineStr">
        <is>
          <t>31.750,00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=HYPERLINK("https://www.leilaoonline.com.br/lote/detalhe/180870", "114")</f>
      </c>
      <c r="B32" s="4" t="s">
        <f>=HYPERLINK("https://www.leilaoonline.com.br/lote/detalhe/180870", "TRATOR MASSEY FERGUSON 65X; ANO 1970 - FUNCIONANDO")</f>
      </c>
      <c r="C32" s="4" t="inlineStr">
        <is>
          <t>Não vendido</t>
        </is>
      </c>
      <c r="D32" s="4" t="inlineStr">
        <is>
          <t>55</t>
        </is>
      </c>
      <c r="E32" s="5" t="inlineStr">
        <is>
          <t>14.750,00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=HYPERLINK("https://www.leilaoonline.com.br/lote/detalhe/180866", "121")</f>
      </c>
      <c r="B33" s="4" t="s">
        <f>=HYPERLINK("https://www.leilaoonline.com.br/lote/detalhe/180866", "TRATOR MASSEY FERGUSON 65X; ANO 73; CANELA QUADRADA; 3 MARCHAS - FUNCIONANDO")</f>
      </c>
      <c r="C33" s="4" t="inlineStr">
        <is>
          <t>Não vendido</t>
        </is>
      </c>
      <c r="D33" s="4" t="inlineStr">
        <is>
          <t>44</t>
        </is>
      </c>
      <c r="E33" s="5" t="inlineStr">
        <is>
          <t>22.500,00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=HYPERLINK("https://www.leilaoonline.com.br/lote/detalhe/180871", "125")</f>
      </c>
      <c r="B34" s="4" t="s">
        <f>=HYPERLINK("https://www.leilaoonline.com.br/lote/detalhe/180871", "veja o vídeo!! TRATOR MASSEY FERGUSON 65 X; ANO 71; CANELA REDONDA; 3 MARCHAS")</f>
      </c>
      <c r="C34" s="4" t="inlineStr">
        <is>
          <t>Não vendido</t>
        </is>
      </c>
      <c r="D34" s="4" t="inlineStr">
        <is>
          <t>32</t>
        </is>
      </c>
      <c r="E34" s="5" t="inlineStr">
        <is>
          <t>15.750,00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=HYPERLINK("https://www.leilaoonline.com.br/lote/detalhe/180872", "160")</f>
      </c>
      <c r="B35" s="4" t="s">
        <f>=HYPERLINK("https://www.leilaoonline.com.br/lote/detalhe/180872", "LANCHA (INFORMAÇÕES NAS ESPECIFICAÇÕES)")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150.000,00</t>
        </is>
      </c>
      <c r="F35" s="4" t="inlineStr">
        <is>
          <t>2500.00</t>
        </is>
      </c>
    </row>
    <row collapsed="false" customFormat="false" customHeight="false" hidden="false" ht="12.1" outlineLevel="0" r="36">
      <c r="A36" s="5" t="s">
        <f>=HYPERLINK("https://www.leilaoonline.com.br/lote/detalhe/180876", "163")</f>
      </c>
      <c r="B36" s="4" t="s">
        <f>=HYPERLINK("https://www.leilaoonline.com.br/lote/detalhe/180876", "LOTE COM 4 IMPLEMENTOS")</f>
      </c>
      <c r="C36" s="4" t="inlineStr">
        <is>
          <t>Não vendido</t>
        </is>
      </c>
      <c r="D36" s="4" t="inlineStr">
        <is>
          <t>34</t>
        </is>
      </c>
      <c r="E36" s="5" t="inlineStr">
        <is>
          <t>9.250,00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=HYPERLINK("https://www.leilaoonline.com.br/lote/detalhe/180874", "166")</f>
      </c>
      <c r="B37" s="4" t="s">
        <f>=HYPERLINK("https://www.leilaoonline.com.br/lote/detalhe/180874", "LOTE COM 4 EXAUSTORES CENTRIFUGO")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=HYPERLINK("https://www.leilaoonline.com.br/lote/detalhe/180887", "168")</f>
      </c>
      <c r="B38" s="4" t="s">
        <f>=HYPERLINK("https://www.leilaoonline.com.br/lote/detalhe/180887", "ROÇADEIRA; MARCA SANTA ISABEL; 1,70M DE CORTE; GIRO LIVRE; REGULAGEM DE ALTURA")</f>
      </c>
      <c r="C38" s="4" t="inlineStr">
        <is>
          <t>Não vendido</t>
        </is>
      </c>
      <c r="D38" s="4" t="inlineStr">
        <is>
          <t>26</t>
        </is>
      </c>
      <c r="E38" s="5" t="inlineStr">
        <is>
          <t>4.750,00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=HYPERLINK("https://www.leilaoonline.com.br/lote/detalhe/180885", "169")</f>
      </c>
      <c r="B39" s="4" t="s">
        <f>=HYPERLINK("https://www.leilaoonline.com.br/lote/detalhe/180885", "ADUBADEIRA")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=HYPERLINK("https://www.leilaoonline.com.br/lote/detalhe/180886", "170")</f>
      </c>
      <c r="B40" s="4" t="s">
        <f>=HYPERLINK("https://www.leilaoonline.com.br/lote/detalhe/180886", "GRADE ARADORA DE BOI; 12 DISCOS")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=HYPERLINK("https://www.leilaoonline.com.br/lote/detalhe/180880", "180")</f>
      </c>
      <c r="B41" s="4" t="s">
        <f>=HYPERLINK("https://www.leilaoonline.com.br/lote/detalhe/180880", "ARADO AIVECA; MARCA IKEDA; 3 HASTES COM DESARME DE MOLA")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=HYPERLINK("https://www.leilaoonline.com.br/lote/detalhe/180881", "181")</f>
      </c>
      <c r="B42" s="4" t="s">
        <f>=HYPERLINK("https://www.leilaoonline.com.br/lote/detalhe/180881", "ARADO TATU; 3 HASTES FIXAS")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=HYPERLINK("https://www.leilaoonline.com.br/lote/detalhe/180882", "182")</f>
      </c>
      <c r="B43" s="4" t="s">
        <f>=HYPERLINK("https://www.leilaoonline.com.br/lote/detalhe/180882", "ARADO MASCHIETTO; 3 HASTES FIXAS")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=HYPERLINK("https://www.leilaoonline.com.br/lote/detalhe/181573", "183")</f>
      </c>
      <c r="B44" s="4" t="s">
        <f>=HYPERLINK("https://www.leilaoonline.com.br/lote/detalhe/181573", "BOMBA DE IRRIGAÇÃO DE 15CV")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=HYPERLINK("https://www.leilaoonline.com.br/lote/detalhe/180878", "184")</f>
      </c>
      <c r="B45" s="4" t="s">
        <f>=HYPERLINK("https://www.leilaoonline.com.br/lote/detalhe/180878", "ARADO SANTA IZABEL; COM REVERSÍVEL; 3 BACIAS")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=HYPERLINK("https://www.leilaoonline.com.br/lote/detalhe/180879", "185")</f>
      </c>
      <c r="B46" s="4" t="s">
        <f>=HYPERLINK("https://www.leilaoonline.com.br/lote/detalhe/180879", "ADUBADEIRA TATU; 4 LINHAS")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=HYPERLINK("https://www.leilaoonline.com.br/lote/detalhe/180883", "186")</f>
      </c>
      <c r="B47" s="4" t="s">
        <f>=HYPERLINK("https://www.leilaoonline.com.br/lote/detalhe/180883", "PICADEIRA DE CANA; COM ESTEIRA")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=HYPERLINK("https://www.leilaoonline.com.br/lote/detalhe/180884", "187")</f>
      </c>
      <c r="B48" s="4" t="s">
        <f>=HYPERLINK("https://www.leilaoonline.com.br/lote/detalhe/180884", "CALCAREADEIRA DE 2 RODAS")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=HYPERLINK("https://www.leilaoonline.com.br/lote/detalhe/180888", "189")</f>
      </c>
      <c r="B49" s="4" t="s">
        <f>=HYPERLINK("https://www.leilaoonline.com.br/lote/detalhe/180888", "ENSILADEIRA MENTA; ANO 2013 -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=HYPERLINK("https://www.leilaoonline.com.br/lote/detalhe/180889", "190")</f>
      </c>
      <c r="B50" s="4" t="s">
        <f>=HYPERLINK("https://www.leilaoonline.com.br/lote/detalhe/180889", "ROÇADEIRA AGR.; ANO 2001")</f>
      </c>
      <c r="C50" s="4" t="inlineStr">
        <is>
          <t>Não vendido</t>
        </is>
      </c>
      <c r="D50" s="4" t="inlineStr">
        <is>
          <t>22</t>
        </is>
      </c>
      <c r="E50" s="5" t="inlineStr">
        <is>
          <t>11.500,00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=HYPERLINK("https://www.leilaoonline.com.br/lote/detalhe/180891", "191")</f>
      </c>
      <c r="B51" s="4" t="s">
        <f>=HYPERLINK("https://www.leilaoonline.com.br/lote/detalhe/180891", "SUBSOLADOR 9 HASTES DE CONTROLE REMOTO")</f>
      </c>
      <c r="C51" s="4" t="inlineStr">
        <is>
          <t>Não vendido</t>
        </is>
      </c>
      <c r="D51" s="4" t="inlineStr">
        <is>
          <t>26</t>
        </is>
      </c>
      <c r="E51" s="5" t="inlineStr">
        <is>
          <t>4.750,00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=HYPERLINK("https://www.leilaoonline.com.br/lote/detalhe/180890", "192")</f>
      </c>
      <c r="B52" s="4" t="s">
        <f>=HYPERLINK("https://www.leilaoonline.com.br/lote/detalhe/180890", "JOGO DE RODAS COM PNEUS FORD; 6 FUROS; 265X65XR17")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=HYPERLINK("https://www.leilaoonline.com.br/lote/detalhe/180892", "193")</f>
      </c>
      <c r="B53" s="4" t="s">
        <f>=HYPERLINK("https://www.leilaoonline.com.br/lote/detalhe/180892", "TANQUE 2000L; MARCA FMC")</f>
      </c>
      <c r="C53" s="4" t="inlineStr">
        <is>
          <t>Não vendido</t>
        </is>
      </c>
      <c r="D53" s="4" t="inlineStr">
        <is>
          <t>5</t>
        </is>
      </c>
      <c r="E53" s="5" t="inlineStr">
        <is>
          <t>2.000,00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=HYPERLINK("https://www.leilaoonline.com.br/lote/detalhe/180897", "194")</f>
      </c>
      <c r="B54" s="4" t="s">
        <f>=HYPERLINK("https://www.leilaoonline.com.br/lote/detalhe/180897", "BATEDEIRA DE CEREAIS; MARCA MIAC CM3RA")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=HYPERLINK("https://www.leilaoonline.com.br/lote/detalhe/180900", "197")</f>
      </c>
      <c r="B55" s="4" t="s">
        <f>=HYPERLINK("https://www.leilaoonline.com.br/lote/detalhe/180900", "BAÚ PARA CARGA VIVA - COMPRIMENTO 6.45, ALTURA 2.40, LARGURA 2.50")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=HYPERLINK("https://www.leilaoonline.com.br/lote/detalhe/180901", "198")</f>
      </c>
      <c r="B56" s="4" t="s">
        <f>=HYPERLINK("https://www.leilaoonline.com.br/lote/detalhe/180901", "MUNCK MOTOCANA (NO ESTADO)")</f>
      </c>
      <c r="C56" s="4" t="inlineStr">
        <is>
          <t>Não vendido</t>
        </is>
      </c>
      <c r="D56" s="4" t="inlineStr">
        <is>
          <t>31</t>
        </is>
      </c>
      <c r="E56" s="5" t="inlineStr">
        <is>
          <t>16.000,00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=HYPERLINK("https://www.leilaoonline.com.br/lote/detalhe/180906", "199")</f>
      </c>
      <c r="B57" s="4" t="s">
        <f>=HYPERLINK("https://www.leilaoonline.com.br/lote/detalhe/180906", "CARRETA 4 RODAS PARA TRATOR")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=HYPERLINK("https://www.leilaoonline.com.br/lote/detalhe/180898", "201")</f>
      </c>
      <c r="B58" s="4" t="s">
        <f>=HYPERLINK("https://www.leilaoonline.com.br/lote/detalhe/180898", "SAID; 4M DE COMP.; 2,20 DE LARG.; 2,30 DE ALT.")</f>
      </c>
      <c r="C58" s="4" t="inlineStr">
        <is>
          <t>Não vendido</t>
        </is>
      </c>
      <c r="D58" s="4" t="inlineStr">
        <is>
          <t>28</t>
        </is>
      </c>
      <c r="E58" s="5" t="inlineStr">
        <is>
          <t>4.550,00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=HYPERLINK("https://www.leilaoonline.com.br/lote/detalhe/180896", "203")</f>
      </c>
      <c r="B59" s="4" t="s">
        <f>=HYPERLINK("https://www.leilaoonline.com.br/lote/detalhe/180896", "SAIDER MARCA FACHINI 7000X2; 4X2; 80 ASSOALHO CHAPEADO - MEDIDAS: 7M (COMPRIMENTO) X 2,40M (LARGURA) X 2,80M (ALTURA)")</f>
      </c>
      <c r="C59" s="4" t="inlineStr">
        <is>
          <t>Vendido</t>
        </is>
      </c>
      <c r="D59" s="4" t="inlineStr">
        <is>
          <t>21</t>
        </is>
      </c>
      <c r="E59" s="5" t="inlineStr">
        <is>
          <t>16.000,00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=HYPERLINK("https://www.leilaoonline.com.br/lote/detalhe/180894", "204")</f>
      </c>
      <c r="B60" s="4" t="s">
        <f>=HYPERLINK("https://www.leilaoonline.com.br/lote/detalhe/180894", "SAIDER (MEDIDAS: 6,60M DE COMPRIMENTO, 2,60 DE LARGURA; 2,90 DE ALTURA); ASSOALHO CHAPA DE FERRO")</f>
      </c>
      <c r="C60" s="4" t="inlineStr">
        <is>
          <t>Não vendido</t>
        </is>
      </c>
      <c r="D60" s="4" t="inlineStr">
        <is>
          <t>31</t>
        </is>
      </c>
      <c r="E60" s="5" t="inlineStr">
        <is>
          <t>8.500,00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=HYPERLINK("https://www.leilaoonline.com.br/lote/detalhe/180893", "205")</f>
      </c>
      <c r="B61" s="4" t="s">
        <f>=HYPERLINK("https://www.leilaoonline.com.br/lote/detalhe/180893", "CARRETA PARA TRATOR")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=HYPERLINK("https://www.leilaoonline.com.br/lote/detalhe/180895", "206")</f>
      </c>
      <c r="B62" s="4" t="s">
        <f>=HYPERLINK("https://www.leilaoonline.com.br/lote/detalhe/180895", "CARRETA PARA PLANTIO DE CANA")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1.250,00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=HYPERLINK("https://www.leilaoonline.com.br/lote/detalhe/180902", "207")</f>
      </c>
      <c r="B63" s="4" t="s">
        <f>=HYPERLINK("https://www.leilaoonline.com.br/lote/detalhe/180902", "CARROCERIA PARA CAMINHÃO; MERCEDES BENZ; 7,30 METROS DE COMPRIMENTO")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=HYPERLINK("https://www.leilaoonline.com.br/lote/detalhe/180903", "208")</f>
      </c>
      <c r="B64" s="4" t="s">
        <f>=HYPERLINK("https://www.leilaoonline.com.br/lote/detalhe/180903", "CONTAINER MARÍTIMO DE 6 METROS")</f>
      </c>
      <c r="C64" s="4" t="inlineStr">
        <is>
          <t>Não vendido</t>
        </is>
      </c>
      <c r="D64" s="4" t="inlineStr">
        <is>
          <t>11</t>
        </is>
      </c>
      <c r="E64" s="5" t="inlineStr">
        <is>
          <t>3.500,00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=HYPERLINK("https://www.leilaoonline.com.br/lote/detalhe/180904", "209")</f>
      </c>
      <c r="B65" s="4" t="s">
        <f>=HYPERLINK("https://www.leilaoonline.com.br/lote/detalhe/180904", "CARROÇA COM FREIO E ARREIO")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=HYPERLINK("https://www.leilaoonline.com.br/lote/detalhe/180905", "210")</f>
      </c>
      <c r="B66" s="4" t="s">
        <f>=HYPERLINK("https://www.leilaoonline.com.br/lote/detalhe/180905", "BAÚ PARA CAMINHÃO 3/4 (COMPRIMENTO 4.20; LARGURA 2.30; ALTURA 2.10)")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2026-11-04T19:53:51.00Z</dcterms:created>
  <dc:creator>Tellks Tecnologia</dc:creator>
  <cp:revision>0</cp:revision>
</cp:coreProperties>
</file>