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New H., Valmet • Empilhadeira • Pá Carreg. • Impl. Agrícs. • Caminhões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=HYPERLINK("https://www.leilaoonline.com.br/lote/detalhe/182158", "035")</f>
      </c>
      <c r="B11" s="4" t="s">
        <f>=HYPERLINK("https://www.leilaoonline.com.br/lote/detalhe/182158", "FORD/JEEP WILLYS CJ5 - 6CC; 1965/1965; BEGE; GASOLINA - FUNCIONANDO")</f>
      </c>
      <c r="C11" s="4" t="inlineStr">
        <is>
          <t>Não vendido</t>
        </is>
      </c>
      <c r="D11" s="4" t="inlineStr">
        <is>
          <t>32</t>
        </is>
      </c>
      <c r="E11" s="5" t="inlineStr">
        <is>
          <t>28.500,00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=HYPERLINK("https://www.leilaoonline.com.br/lote/detalhe/181987", "040")</f>
      </c>
      <c r="B12" s="4" t="s">
        <f>=HYPERLINK("https://www.leilaoonline.com.br/lote/detalhe/181987", "CAMINHÃO VW/16.220; 1993/1993; BRANCA; DIESEL; MOTOR CUMMINS; CÂMBIO 6 MARCHAS - FUNCIONANDO")</f>
      </c>
      <c r="C12" s="4" t="inlineStr">
        <is>
          <t>Não vendido</t>
        </is>
      </c>
      <c r="D12" s="4" t="inlineStr">
        <is>
          <t>49</t>
        </is>
      </c>
      <c r="E12" s="5" t="inlineStr">
        <is>
          <t>72.250,00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=HYPERLINK("https://www.leilaoonline.com.br/lote/detalhe/181984", "045")</f>
      </c>
      <c r="B13" s="4" t="s">
        <f>=HYPERLINK("https://www.leilaoonline.com.br/lote/detalhe/181984", "CAMINHÃO M. BENZ/L 1618; 1995/1995; BRANCA; DIESEL - FUNCIONANDO")</f>
      </c>
      <c r="C13" s="4" t="inlineStr">
        <is>
          <t>Não vendido</t>
        </is>
      </c>
      <c r="D13" s="4" t="inlineStr">
        <is>
          <t>38</t>
        </is>
      </c>
      <c r="E13" s="5" t="inlineStr">
        <is>
          <t>61.000,00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=HYPERLINK("https://www.leilaoonline.com.br/lote/detalhe/181985", "047")</f>
      </c>
      <c r="B14" s="4" t="s">
        <f>=HYPERLINK("https://www.leilaoonline.com.br/lote/detalhe/181985", "CAMINHÃO M. BENZ/L 1313; 1974/1974; VERMELHA; DIESEL; DIREÇÃO HIDRÁULICA; TURBINADO - FUNCIONANDO")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28.500,00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=HYPERLINK("https://www.leilaoonline.com.br/lote/detalhe/181989", "048")</f>
      </c>
      <c r="B15" s="4" t="s">
        <f>=HYPERLINK("https://www.leilaoonline.com.br/lote/detalhe/181989", "CAMINHÃO M. BENZ/L 1113; 1976/1976; AMARELA; DIESEL; TURBINADO - FUNCIONANDO")</f>
      </c>
      <c r="C15" s="4" t="inlineStr">
        <is>
          <t>Não vendido</t>
        </is>
      </c>
      <c r="D15" s="4" t="inlineStr">
        <is>
          <t>61</t>
        </is>
      </c>
      <c r="E15" s="5" t="inlineStr">
        <is>
          <t>42.500,00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=HYPERLINK("https://www.leilaoonline.com.br/lote/detalhe/181990", "055")</f>
      </c>
      <c r="B16" s="4" t="s">
        <f>=HYPERLINK("https://www.leilaoonline.com.br/lote/detalhe/181990", "CAMINHÃO FORD/F4000; 1984/1984; AMARELA; DIESEL; MOTOR MWM226 - FUNCIONANDO")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33.000,00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=HYPERLINK("https://www.leilaoonline.com.br/lote/detalhe/181996", "057")</f>
      </c>
      <c r="B17" s="4" t="s">
        <f>=HYPERLINK("https://www.leilaoonline.com.br/lote/detalhe/181996", "CAMINHÃO GM/CHEVROLET 60; 1974/1974; AZUL; DIESEL; MOTOR MERCEDES; FREIO MISTO; MUNCK DE 3 TON. GIRO 180 GRAUS")</f>
      </c>
      <c r="C17" s="4" t="inlineStr">
        <is>
          <t>Vendido</t>
        </is>
      </c>
      <c r="D17" s="4" t="inlineStr">
        <is>
          <t>41</t>
        </is>
      </c>
      <c r="E17" s="5" t="inlineStr">
        <is>
          <t>49.750,00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=HYPERLINK("https://www.leilaoonline.com.br/lote/detalhe/181991", "060")</f>
      </c>
      <c r="B18" s="4" t="s">
        <f>=HYPERLINK("https://www.leilaoonline.com.br/lote/detalhe/181991", "CAMIONETA FORD/SR DESERTER; 1993/1993; BRANCA; DIESEL; TURBINADA; HIDRÁULICA (DESLIGA NA CHAVE) - FUNCIONANDO")</f>
      </c>
      <c r="C18" s="4" t="inlineStr">
        <is>
          <t>Não vendido</t>
        </is>
      </c>
      <c r="D18" s="4" t="inlineStr">
        <is>
          <t>72</t>
        </is>
      </c>
      <c r="E18" s="5" t="inlineStr">
        <is>
          <t>41.000,00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=HYPERLINK("https://www.leilaoonline.com.br/lote/detalhe/181992", "061")</f>
      </c>
      <c r="B19" s="4" t="s">
        <f>=HYPERLINK("https://www.leilaoonline.com.br/lote/detalhe/181992", "CAMINHONETE FORD/F100; 1973/1973; AZUL; DIESEL; MOTOR MERCEDES 608 - FUNCIONANDO")</f>
      </c>
      <c r="C19" s="4" t="inlineStr">
        <is>
          <t>Vendido</t>
        </is>
      </c>
      <c r="D19" s="4" t="inlineStr">
        <is>
          <t>28</t>
        </is>
      </c>
      <c r="E19" s="5" t="inlineStr">
        <is>
          <t>30.500,00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=HYPERLINK("https://www.leilaoonline.com.br/lote/detalhe/181986", "065")</f>
      </c>
      <c r="B20" s="4" t="s">
        <f>=HYPERLINK("https://www.leilaoonline.com.br/lote/detalhe/181986", "CAMINHONETE GM/S10 2.8 D; 2002/2002; BRANCA; DIESEL - FUNCIONANDO")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=HYPERLINK("https://www.leilaoonline.com.br/lote/detalhe/181988", "066")</f>
      </c>
      <c r="B21" s="4" t="s">
        <f>=HYPERLINK("https://www.leilaoonline.com.br/lote/detalhe/181988", "GM/S10 2.4 D; 2001/2002; BRANCA; GASOLINA - FUNCIONANDO")</f>
      </c>
      <c r="C21" s="4" t="inlineStr">
        <is>
          <t>Vendido</t>
        </is>
      </c>
      <c r="D21" s="4" t="inlineStr">
        <is>
          <t>19</t>
        </is>
      </c>
      <c r="E21" s="5" t="inlineStr">
        <is>
          <t>24.750,00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=HYPERLINK("https://www.leilaoonline.com.br/lote/detalhe/181982", "100")</f>
      </c>
      <c r="B22" s="4" t="s">
        <f>=HYPERLINK("https://www.leilaoonline.com.br/lote/detalhe/181982", "veja o vídeo!! TRATOR NEW HOLLAND TS 110CV 4X4; ANO 2012")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50.000,00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=HYPERLINK("https://www.leilaoonline.com.br/lote/detalhe/181983", "101")</f>
      </c>
      <c r="B23" s="4" t="s">
        <f>=HYPERLINK("https://www.leilaoonline.com.br/lote/detalhe/181983", "EMPILHADEIRA CLARK; ANO INDEFINIDO; MOTOR À DIESEL; CAPACIDADE 7 TONELADAS; TORRE DE 4 METROS")</f>
      </c>
      <c r="C23" s="4" t="inlineStr">
        <is>
          <t>Não vendido</t>
        </is>
      </c>
      <c r="D23" s="4" t="inlineStr">
        <is>
          <t>83</t>
        </is>
      </c>
      <c r="E23" s="5" t="inlineStr">
        <is>
          <t>28.000,00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=HYPERLINK("https://www.leilaoonline.com.br/lote/detalhe/181994", "102")</f>
      </c>
      <c r="B24" s="4" t="s">
        <f>=HYPERLINK("https://www.leilaoonline.com.br/lote/detalhe/181994", "GUINDASTE HYSTER CANARINHO CAP 4 TON DIESEL - FUNCIONANDO")</f>
      </c>
      <c r="C24" s="4" t="inlineStr">
        <is>
          <t>Vendido</t>
        </is>
      </c>
      <c r="D24" s="4" t="inlineStr">
        <is>
          <t>14</t>
        </is>
      </c>
      <c r="E24" s="5" t="inlineStr">
        <is>
          <t>17.500,00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=HYPERLINK("https://www.leilaoonline.com.br/lote/detalhe/181993", "103")</f>
      </c>
      <c r="B25" s="4" t="s">
        <f>=HYPERLINK("https://www.leilaoonline.com.br/lote/detalhe/181993", "MOTONIVELADORA HUBER WARCO FUNCIONANDO")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21.250,00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=HYPERLINK("https://www.leilaoonline.com.br/lote/detalhe/181995", "104")</f>
      </c>
      <c r="B26" s="4" t="s">
        <f>=HYPERLINK("https://www.leilaoonline.com.br/lote/detalhe/181995", "TRATOR MASSEY FERGUSON MOD 275; ANO 2009; COM APENAS 7.000 HORAS - FUNCIONANDO")</f>
      </c>
      <c r="C26" s="4" t="inlineStr">
        <is>
          <t>Vendido</t>
        </is>
      </c>
      <c r="D26" s="4" t="inlineStr">
        <is>
          <t>52</t>
        </is>
      </c>
      <c r="E26" s="5" t="inlineStr">
        <is>
          <t>76.500,00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=HYPERLINK("https://www.leilaoonline.com.br/lote/detalhe/181997", "105")</f>
      </c>
      <c r="B27" s="4" t="s">
        <f>=HYPERLINK("https://www.leilaoonline.com.br/lote/detalhe/181997", "veja o vídeo!! PÁ CARREGADEIRA; CATERPILLAR 930; ANO 1985; FREIO A DISCO - FUNCIONANDO")</f>
      </c>
      <c r="C27" s="4" t="inlineStr">
        <is>
          <t>Não vendido</t>
        </is>
      </c>
      <c r="D27" s="4" t="inlineStr">
        <is>
          <t>44</t>
        </is>
      </c>
      <c r="E27" s="5" t="inlineStr">
        <is>
          <t>92.000,00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=HYPERLINK("https://www.leilaoonline.com.br/lote/detalhe/182007", "108")</f>
      </c>
      <c r="B28" s="4" t="s">
        <f>=HYPERLINK("https://www.leilaoonline.com.br/lote/detalhe/182007", "TRATOR MASSEY FERGUSON 290 COM EQUIPAMENTO CONCHA")</f>
      </c>
      <c r="C28" s="4" t="inlineStr">
        <is>
          <t>Vendido</t>
        </is>
      </c>
      <c r="D28" s="4" t="inlineStr">
        <is>
          <t>17</t>
        </is>
      </c>
      <c r="E28" s="5" t="inlineStr">
        <is>
          <t>28.000,00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=HYPERLINK("https://www.leilaoonline.com.br/lote/detalhe/182011", "109")</f>
      </c>
      <c r="B29" s="4" t="s">
        <f>=HYPERLINK("https://www.leilaoonline.com.br/lote/detalhe/182011", "TRATOR MASSEY FERGUSSON 35X (MOTOR 4 CILINDROS)")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11.250,00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=HYPERLINK("https://www.leilaoonline.com.br/lote/detalhe/182001", "110")</f>
      </c>
      <c r="B30" s="4" t="s">
        <f>=HYPERLINK("https://www.leilaoonline.com.br/lote/detalhe/182001", "TRATOR MASSEY FERGUSON 50X; ANO 1970 - FUNCIONANDO")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20.500,00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=HYPERLINK("https://www.leilaoonline.com.br/lote/detalhe/181999", "112")</f>
      </c>
      <c r="B31" s="4" t="s">
        <f>=HYPERLINK("https://www.leilaoonline.com.br/lote/detalhe/181999", "VALMET KD112; SEM ANO DE IDENTIFICAÇÃO - FUNCIONANDO")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10.000,00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=HYPERLINK("https://www.leilaoonline.com.br/lote/detalhe/182000", "113")</f>
      </c>
      <c r="B32" s="4" t="s">
        <f>=HYPERLINK("https://www.leilaoonline.com.br/lote/detalhe/182000", "TRATOR FORD 4610; ANO 1989 - FUNCIONANDO")</f>
      </c>
      <c r="C32" s="4" t="inlineStr">
        <is>
          <t>Não vendido</t>
        </is>
      </c>
      <c r="D32" s="4" t="inlineStr">
        <is>
          <t>91</t>
        </is>
      </c>
      <c r="E32" s="5" t="inlineStr">
        <is>
          <t>38.750,00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=HYPERLINK("https://www.leilaoonline.com.br/lote/detalhe/182002", "114")</f>
      </c>
      <c r="B33" s="4" t="s">
        <f>=HYPERLINK("https://www.leilaoonline.com.br/lote/detalhe/182002", "TRATOR MASSEY FERGUSON 65X; ANO 1970 - FUNCIONANDO")</f>
      </c>
      <c r="C33" s="4" t="inlineStr">
        <is>
          <t>Vendido</t>
        </is>
      </c>
      <c r="D33" s="4" t="inlineStr">
        <is>
          <t>101</t>
        </is>
      </c>
      <c r="E33" s="5" t="inlineStr">
        <is>
          <t>30.000,00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=HYPERLINK("https://www.leilaoonline.com.br/lote/detalhe/181998", "121")</f>
      </c>
      <c r="B34" s="4" t="s">
        <f>=HYPERLINK("https://www.leilaoonline.com.br/lote/detalhe/181998", "TRATOR MASSEY FERGUSON 65X; ANO 73; CANELA QUADRADA; 3 MARCHAS - FUNCIONANDO")</f>
      </c>
      <c r="C34" s="4" t="inlineStr">
        <is>
          <t>Não vendido</t>
        </is>
      </c>
      <c r="D34" s="4" t="inlineStr">
        <is>
          <t>114</t>
        </is>
      </c>
      <c r="E34" s="5" t="inlineStr">
        <is>
          <t>38.250,00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=HYPERLINK("https://www.leilaoonline.com.br/lote/detalhe/182003", "125")</f>
      </c>
      <c r="B35" s="4" t="s">
        <f>=HYPERLINK("https://www.leilaoonline.com.br/lote/detalhe/182003", "veja o vídeo!! TRATOR MASSEY FERGUSON 65 X; ANO 71; CANELA REDONDA; 3 MARCHAS")</f>
      </c>
      <c r="C35" s="4" t="inlineStr">
        <is>
          <t>Não vendido</t>
        </is>
      </c>
      <c r="D35" s="4" t="inlineStr">
        <is>
          <t>44</t>
        </is>
      </c>
      <c r="E35" s="5" t="inlineStr">
        <is>
          <t>20.750,00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=HYPERLINK("https://www.leilaoonline.com.br/lote/detalhe/182004", "160")</f>
      </c>
      <c r="B36" s="4" t="s">
        <f>=HYPERLINK("https://www.leilaoonline.com.br/lote/detalhe/182004", "LANCHA (INFORMAÇÕES NAS ESPECIFICAÇÕES)")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=HYPERLINK("https://www.leilaoonline.com.br/lote/detalhe/182006", "163")</f>
      </c>
      <c r="B37" s="4" t="s">
        <f>=HYPERLINK("https://www.leilaoonline.com.br/lote/detalhe/182006", "LOTE COM 4 IMPLEMENTOS")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=HYPERLINK("https://www.leilaoonline.com.br/lote/detalhe/182005", "166")</f>
      </c>
      <c r="B38" s="4" t="s">
        <f>=HYPERLINK("https://www.leilaoonline.com.br/lote/detalhe/182005", "LOTE COM 4 EXAUSTORES CENTRIFUGO")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=HYPERLINK("https://www.leilaoonline.com.br/lote/detalhe/182010", "168")</f>
      </c>
      <c r="B39" s="4" t="s">
        <f>=HYPERLINK("https://www.leilaoonline.com.br/lote/detalhe/182010", "ROÇADEIRA; MARCA SANTA ISABEL; 1,70M DE CORTE; GIRO LIVRE; REGULAGEM DE ALTURA")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2.050,00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=HYPERLINK("https://www.leilaoonline.com.br/lote/detalhe/182008", "169")</f>
      </c>
      <c r="B40" s="4" t="s">
        <f>=HYPERLINK("https://www.leilaoonline.com.br/lote/detalhe/182008", "ADUBADEIRA")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=HYPERLINK("https://www.leilaoonline.com.br/lote/detalhe/182009", "170")</f>
      </c>
      <c r="B41" s="4" t="s">
        <f>=HYPERLINK("https://www.leilaoonline.com.br/lote/detalhe/182009", "GRADE ARADORA DE BOI; 12 DISCOS")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=HYPERLINK("https://www.leilaoonline.com.br/lote/detalhe/182014", "180")</f>
      </c>
      <c r="B42" s="4" t="s">
        <f>=HYPERLINK("https://www.leilaoonline.com.br/lote/detalhe/182014", "ARADO AIVECA; MARCA IKEDA; 3 HASTES COM DESARME DE MOLA")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=HYPERLINK("https://www.leilaoonline.com.br/lote/detalhe/182015", "181")</f>
      </c>
      <c r="B43" s="4" t="s">
        <f>=HYPERLINK("https://www.leilaoonline.com.br/lote/detalhe/182015", "ARADO TATU; 3 HASTES FIXAS")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=HYPERLINK("https://www.leilaoonline.com.br/lote/detalhe/182016", "182")</f>
      </c>
      <c r="B44" s="4" t="s">
        <f>=HYPERLINK("https://www.leilaoonline.com.br/lote/detalhe/182016", "ARADO MASCHIETTO; 3 HASTES FIXAS")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=HYPERLINK("https://www.leilaoonline.com.br/lote/detalhe/182026", "183")</f>
      </c>
      <c r="B45" s="4" t="s">
        <f>=HYPERLINK("https://www.leilaoonline.com.br/lote/detalhe/182026", "BOMBA DE IRRIGAÇÃO DE 15CV")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1.100,00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=HYPERLINK("https://www.leilaoonline.com.br/lote/detalhe/182012", "184")</f>
      </c>
      <c r="B46" s="4" t="s">
        <f>=HYPERLINK("https://www.leilaoonline.com.br/lote/detalhe/182012", "ARADO SANTA IZABEL; COM REVERSÍVEL; 3 BACIAS")</f>
      </c>
      <c r="C46" s="4" t="inlineStr">
        <is>
          <t>Vendido</t>
        </is>
      </c>
      <c r="D46" s="4" t="inlineStr">
        <is>
          <t>14</t>
        </is>
      </c>
      <c r="E46" s="5" t="inlineStr">
        <is>
          <t>2.950,00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=HYPERLINK("https://www.leilaoonline.com.br/lote/detalhe/182013", "185")</f>
      </c>
      <c r="B47" s="4" t="s">
        <f>=HYPERLINK("https://www.leilaoonline.com.br/lote/detalhe/182013", "ADUBADEIRA TATU; 4 LINHAS")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=HYPERLINK("https://www.leilaoonline.com.br/lote/detalhe/182017", "186")</f>
      </c>
      <c r="B48" s="4" t="s">
        <f>=HYPERLINK("https://www.leilaoonline.com.br/lote/detalhe/182017", "PICADEIRA DE CANA; COM ESTEIRA")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1.750,00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=HYPERLINK("https://www.leilaoonline.com.br/lote/detalhe/182018", "187")</f>
      </c>
      <c r="B49" s="4" t="s">
        <f>=HYPERLINK("https://www.leilaoonline.com.br/lote/detalhe/182018", "CALCAREADEIRA DE 2 RODAS")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=HYPERLINK("https://www.leilaoonline.com.br/lote/detalhe/182019", "189")</f>
      </c>
      <c r="B50" s="4" t="s">
        <f>=HYPERLINK("https://www.leilaoonline.com.br/lote/detalhe/182019", "ENSILADEIRA MENTA; ANO 2013 -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=HYPERLINK("https://www.leilaoonline.com.br/lote/detalhe/182020", "190")</f>
      </c>
      <c r="B51" s="4" t="s">
        <f>=HYPERLINK("https://www.leilaoonline.com.br/lote/detalhe/182020", "ROÇADEIRA AGR.; ANO 2001")</f>
      </c>
      <c r="C51" s="4" t="inlineStr">
        <is>
          <t>Não vendido</t>
        </is>
      </c>
      <c r="D51" s="4" t="inlineStr">
        <is>
          <t>12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=HYPERLINK("https://www.leilaoonline.com.br/lote/detalhe/182022", "191")</f>
      </c>
      <c r="B52" s="4" t="s">
        <f>=HYPERLINK("https://www.leilaoonline.com.br/lote/detalhe/182022", "SUBSOLADOR 9 HASTES DE CONTROLE REMOTO")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1.450,00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=HYPERLINK("https://www.leilaoonline.com.br/lote/detalhe/182021", "192")</f>
      </c>
      <c r="B53" s="4" t="s">
        <f>=HYPERLINK("https://www.leilaoonline.com.br/lote/detalhe/182021", "JOGO DE RODAS COM PNEUS FORD; 6 FUROS; 265X65XR17")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=HYPERLINK("https://www.leilaoonline.com.br/lote/detalhe/182023", "193")</f>
      </c>
      <c r="B54" s="4" t="s">
        <f>=HYPERLINK("https://www.leilaoonline.com.br/lote/detalhe/182023", "TANQUE 2000L; MARCA FMC")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=HYPERLINK("https://www.leilaoonline.com.br/lote/detalhe/182024", "194")</f>
      </c>
      <c r="B55" s="4" t="s">
        <f>=HYPERLINK("https://www.leilaoonline.com.br/lote/detalhe/182024", "BATEDEIRA DE CEREAIS; MARCA MIAC CM3RA")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=HYPERLINK("https://www.leilaoonline.com.br/lote/detalhe/182025", "197")</f>
      </c>
      <c r="B56" s="4" t="s">
        <f>=HYPERLINK("https://www.leilaoonline.com.br/lote/detalhe/182025", "BAÚ PARA CARGA VIVA - COMPRIMENTO 6.45, ALTURA 2.40, LARGURA 2.50")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=HYPERLINK("https://www.leilaoonline.com.br/lote/detalhe/182031", "198")</f>
      </c>
      <c r="B57" s="4" t="s">
        <f>=HYPERLINK("https://www.leilaoonline.com.br/lote/detalhe/182031", "MUNCK MOTOCANA (NO ESTADO)")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=HYPERLINK("https://www.leilaoonline.com.br/lote/detalhe/182036", "199")</f>
      </c>
      <c r="B58" s="4" t="s">
        <f>=HYPERLINK("https://www.leilaoonline.com.br/lote/detalhe/182036", "CARRETA 4 RODAS PARA TRATOR")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=HYPERLINK("https://www.leilaoonline.com.br/lote/detalhe/182030", "201")</f>
      </c>
      <c r="B59" s="4" t="s">
        <f>=HYPERLINK("https://www.leilaoonline.com.br/lote/detalhe/182030", "SAID; 4M DE COMP.; 2,20 DE LARG.; 2,30 DE ALT.")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=HYPERLINK("https://www.leilaoonline.com.br/lote/detalhe/182028", "204")</f>
      </c>
      <c r="B60" s="4" t="s">
        <f>=HYPERLINK("https://www.leilaoonline.com.br/lote/detalhe/182028", "SAIDER (MEDIDAS: 6,60M DE COMPRIMENTO, 2,60 DE LARGURA; 2,90 DE ALTURA); ASSOALHO CHAPA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=HYPERLINK("https://www.leilaoonline.com.br/lote/detalhe/182027", "205")</f>
      </c>
      <c r="B61" s="4" t="s">
        <f>=HYPERLINK("https://www.leilaoonline.com.br/lote/detalhe/182027", "CARRETA PARA TRATOR")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=HYPERLINK("https://www.leilaoonline.com.br/lote/detalhe/182029", "206")</f>
      </c>
      <c r="B62" s="4" t="s">
        <f>=HYPERLINK("https://www.leilaoonline.com.br/lote/detalhe/182029", "CARRETA PARA PLANTIO DE CANA")</f>
      </c>
      <c r="C62" s="4" t="inlineStr">
        <is>
          <t>Não vendido</t>
        </is>
      </c>
      <c r="D62" s="4" t="inlineStr">
        <is>
          <t>20</t>
        </is>
      </c>
      <c r="E62" s="5" t="inlineStr">
        <is>
          <t>5.750,00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=HYPERLINK("https://www.leilaoonline.com.br/lote/detalhe/182032", "207")</f>
      </c>
      <c r="B63" s="4" t="s">
        <f>=HYPERLINK("https://www.leilaoonline.com.br/lote/detalhe/182032", "CARROCERIA PARA CAMINHÃO; MERCEDES BENZ; 7,30 METROS DE COMPRIMENTO")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=HYPERLINK("https://www.leilaoonline.com.br/lote/detalhe/182033", "208")</f>
      </c>
      <c r="B64" s="4" t="s">
        <f>=HYPERLINK("https://www.leilaoonline.com.br/lote/detalhe/182033", "CONTAINER MARÍTIMO DE 6 METROS")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=HYPERLINK("https://www.leilaoonline.com.br/lote/detalhe/182034", "209")</f>
      </c>
      <c r="B65" s="4" t="s">
        <f>=HYPERLINK("https://www.leilaoonline.com.br/lote/detalhe/182034", "CARROÇA COM FREIO E ARREIO")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=HYPERLINK("https://www.leilaoonline.com.br/lote/detalhe/182035", "210")</f>
      </c>
      <c r="B66" s="4" t="s">
        <f>=HYPERLINK("https://www.leilaoonline.com.br/lote/detalhe/182035", "BAÚ PARA CAMINHÃO 3/4 (COMPRIMENTO 4.20; LARGURA 2.30; ALTURA 2.10)")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1.250,00</t>
        </is>
      </c>
      <c r="F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2026-04-30T12:02:03.00Z</dcterms:created>
  <dc:creator>Tellks Tecnologia</dc:creator>
  <cp:revision>0</cp:revision>
</cp:coreProperties>
</file>