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CAMINHÃO FORD CARGO - GERADORES - 50 TONELADAS DE CUBOS - BRITADORES -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19/07/2023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=HYPERLINK("https://www.leilaoonline.com.br/lote/detalhe/184321", "050")</f>
      </c>
      <c r="B11" s="4" t="s">
        <f>=HYPERLINK("https://www.leilaoonline.com.br/lote/detalhe/184321", "CAMINHÃO FORD/CARGO 1618; 1988/1988; BRANCA; DIESEL; MUNK 20.500 MARCA ARGOS - FUNCIONANDO")</f>
      </c>
      <c r="C11" s="4" t="inlineStr">
        <is>
          <t>Não vendido</t>
        </is>
      </c>
      <c r="D11" s="4" t="inlineStr">
        <is>
          <t>101</t>
        </is>
      </c>
      <c r="E11" s="5" t="inlineStr">
        <is>
          <t>190.000,00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=HYPERLINK("https://www.leilaoonline.com.br/lote/detalhe/185983", "055")</f>
      </c>
      <c r="B12" s="4" t="s">
        <f>=HYPERLINK("https://www.leilaoonline.com.br/lote/detalhe/185983", "CAMINHÃO MUNK 12/500; MARCA MICHELETO; 16/18; ANO 2001 - FUNCIONANDO")</f>
      </c>
      <c r="C12" s="4" t="inlineStr">
        <is>
          <t>Não vendido</t>
        </is>
      </c>
      <c r="D12" s="4" t="inlineStr">
        <is>
          <t>60</t>
        </is>
      </c>
      <c r="E12" s="5" t="inlineStr">
        <is>
          <t>197.500,00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=HYPERLINK("https://www.leilaoonline.com.br/lote/detalhe/186436", "080")</f>
      </c>
      <c r="B13" s="4" t="s">
        <f>=HYPERLINK("https://www.leilaoonline.com.br/lote/detalhe/186436", "4 PNEUS; MARCA TITAN (SEM USO)")</f>
      </c>
      <c r="C13" s="4" t="inlineStr">
        <is>
          <t>Não vendido</t>
        </is>
      </c>
      <c r="D13" s="4" t="inlineStr">
        <is>
          <t>16</t>
        </is>
      </c>
      <c r="E13" s="5" t="inlineStr">
        <is>
          <t>3.250,00</t>
        </is>
      </c>
      <c r="F13" s="4" t="inlineStr">
        <is>
          <t>150.00</t>
        </is>
      </c>
    </row>
    <row collapsed="false" customFormat="false" customHeight="false" hidden="false" ht="12.1" outlineLevel="0" r="14">
      <c r="A14" s="5" t="s">
        <f>=HYPERLINK("https://www.leilaoonline.com.br/lote/detalhe/186437", "081")</f>
      </c>
      <c r="B14" s="4" t="s">
        <f>=HYPERLINK("https://www.leilaoonline.com.br/lote/detalhe/186437", "8 PNEUS; MARCA BKT (SEM USO)")</f>
      </c>
      <c r="C14" s="4" t="inlineStr">
        <is>
          <t>Não vendido</t>
        </is>
      </c>
      <c r="D14" s="4" t="inlineStr">
        <is>
          <t>10</t>
        </is>
      </c>
      <c r="E14" s="5" t="inlineStr">
        <is>
          <t>5.500,00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=HYPERLINK("https://www.leilaoonline.com.br/lote/detalhe/186440", "090")</f>
      </c>
      <c r="B15" s="4" t="s">
        <f>=HYPERLINK("https://www.leilaoonline.com.br/lote/detalhe/186440", "LOTE COM 2 ESTEIRAS DE 66M DE COMPRIMENTO POR 1.40M DE LARGURA; COM REDUTORES E CORREIAS DE 1.15M DE LARGURA - 130M DE CORREIA")</f>
      </c>
      <c r="C15" s="4" t="inlineStr">
        <is>
          <t>Não vendido</t>
        </is>
      </c>
      <c r="D15" s="4" t="inlineStr">
        <is>
          <t>22</t>
        </is>
      </c>
      <c r="E15" s="5" t="inlineStr">
        <is>
          <t>11.500,00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=HYPERLINK("https://www.leilaoonline.com.br/lote/detalhe/186441", "091")</f>
      </c>
      <c r="B16" s="4" t="s">
        <f>=HYPERLINK("https://www.leilaoonline.com.br/lote/detalhe/186441", "1 ALIMENTADOR COM REDUTORES; MEDIDAS: 5M DE COMPRIMENTO POR 2.30M DE LARGURA")</f>
      </c>
      <c r="C16" s="4" t="inlineStr">
        <is>
          <t>Não vendido</t>
        </is>
      </c>
      <c r="D16" s="4" t="inlineStr">
        <is>
          <t>4</t>
        </is>
      </c>
      <c r="E16" s="5" t="inlineStr">
        <is>
          <t>2.500,00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=HYPERLINK("https://www.leilaoonline.com.br/lote/detalhe/186442", "092")</f>
      </c>
      <c r="B17" s="4" t="s">
        <f>=HYPERLINK("https://www.leilaoonline.com.br/lote/detalhe/186442", "1 ALIMENTADOR COM REDUTORES; MEDIDAS: 5M DE COMPRIMENTO POR 2.30M DE LARGURA")</f>
      </c>
      <c r="C17" s="4" t="inlineStr">
        <is>
          <t>Não vendido</t>
        </is>
      </c>
      <c r="D17" s="4" t="inlineStr">
        <is>
          <t>4</t>
        </is>
      </c>
      <c r="E17" s="5" t="inlineStr">
        <is>
          <t>2.500,00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=HYPERLINK("https://www.leilaoonline.com.br/lote/detalhe/184319", "100")</f>
      </c>
      <c r="B18" s="4" t="s">
        <f>=HYPERLINK("https://www.leilaoonline.com.br/lote/detalhe/184319", "SECADOR ROTATIVO PARA LAMAS E ARCILHAS ORGÂNICAS PROVENIENTES DE ESTAÇÕES DE TRATAMENTO DE EFLUENTES")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45.000,00</t>
        </is>
      </c>
      <c r="F18" s="4" t="inlineStr">
        <is>
          <t>1500.00</t>
        </is>
      </c>
    </row>
    <row collapsed="false" customFormat="false" customHeight="false" hidden="false" ht="12.1" outlineLevel="0" r="19">
      <c r="A19" s="5" t="s">
        <f>=HYPERLINK("https://www.leilaoonline.com.br/lote/detalhe/184320", "101")</f>
      </c>
      <c r="B19" s="4" t="s">
        <f>=HYPERLINK("https://www.leilaoonline.com.br/lote/detalhe/184320", "BALANÇA AFTS ROBUST COM 22 METROS DE COMPRIMENTO")</f>
      </c>
      <c r="C19" s="4" t="inlineStr">
        <is>
          <t>Não vendido</t>
        </is>
      </c>
      <c r="D19" s="4" t="inlineStr">
        <is>
          <t>19</t>
        </is>
      </c>
      <c r="E19" s="5" t="inlineStr">
        <is>
          <t>24.750,00</t>
        </is>
      </c>
      <c r="F19" s="4" t="inlineStr">
        <is>
          <t>1250.00</t>
        </is>
      </c>
    </row>
    <row collapsed="false" customFormat="false" customHeight="false" hidden="false" ht="12.1" outlineLevel="0" r="20">
      <c r="A20" s="5" t="s">
        <f>=HYPERLINK("https://www.leilaoonline.com.br/lote/detalhe/184328", "102")</f>
      </c>
      <c r="B20" s="4" t="s">
        <f>=HYPERLINK("https://www.leilaoonline.com.br/lote/detalhe/184328", "BARRACÃO COM VIGAS TRELIÇAS MENOS TELHAS 27 TONELADAS")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55.000,00</t>
        </is>
      </c>
      <c r="F20" s="4" t="inlineStr">
        <is>
          <t>1500.00</t>
        </is>
      </c>
    </row>
    <row collapsed="false" customFormat="false" customHeight="false" hidden="false" ht="12.1" outlineLevel="0" r="21">
      <c r="A21" s="5" t="s">
        <f>=HYPERLINK("https://www.leilaoonline.com.br/lote/detalhe/184329", "103")</f>
      </c>
      <c r="B21" s="4" t="s">
        <f>=HYPERLINK("https://www.leilaoonline.com.br/lote/detalhe/184329", "USINA DE ASFALTO")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5.000,00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=HYPERLINK("https://www.leilaoonline.com.br/lote/detalhe/184330", "104")</f>
      </c>
      <c r="B22" s="4" t="s">
        <f>=HYPERLINK("https://www.leilaoonline.com.br/lote/detalhe/184330", "GERADOR DE ENERGIA 375 KVA FUNCIONANDO")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25.000,00</t>
        </is>
      </c>
      <c r="F22" s="4" t="inlineStr">
        <is>
          <t>1250.00</t>
        </is>
      </c>
    </row>
    <row collapsed="false" customFormat="false" customHeight="false" hidden="false" ht="12.1" outlineLevel="0" r="23">
      <c r="A23" s="5" t="s">
        <f>=HYPERLINK("https://www.leilaoonline.com.br/lote/detalhe/184331", "105")</f>
      </c>
      <c r="B23" s="4" t="s">
        <f>=HYPERLINK("https://www.leilaoonline.com.br/lote/detalhe/184331", "350 METROS DE COBRE")</f>
      </c>
      <c r="C23" s="4" t="inlineStr">
        <is>
          <t>Não vendido</t>
        </is>
      </c>
      <c r="D23" s="4" t="inlineStr">
        <is>
          <t>8</t>
        </is>
      </c>
      <c r="E23" s="5" t="inlineStr">
        <is>
          <t>4.500,00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=HYPERLINK("https://www.leilaoonline.com.br/lote/detalhe/184332", "106")</f>
      </c>
      <c r="B24" s="4" t="s">
        <f>=HYPERLINK("https://www.leilaoonline.com.br/lote/detalhe/184332", "BRITADOR CONE KRUPP")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50.000,00</t>
        </is>
      </c>
      <c r="F24" s="4" t="inlineStr">
        <is>
          <t>2500.00</t>
        </is>
      </c>
    </row>
    <row collapsed="false" customFormat="false" customHeight="false" hidden="false" ht="12.1" outlineLevel="0" r="25">
      <c r="A25" s="5" t="s">
        <f>=HYPERLINK("https://www.leilaoonline.com.br/lote/detalhe/184333", "107")</f>
      </c>
      <c r="B25" s="4" t="s">
        <f>=HYPERLINK("https://www.leilaoonline.com.br/lote/detalhe/184333", "GERADOR DE ENERGIA 210 KVS MOTOR CUMIS")</f>
      </c>
      <c r="C25" s="4" t="inlineStr">
        <is>
          <t>Não vendido</t>
        </is>
      </c>
      <c r="D25" s="4" t="inlineStr">
        <is>
          <t>15</t>
        </is>
      </c>
      <c r="E25" s="5" t="inlineStr">
        <is>
          <t>42.500,00</t>
        </is>
      </c>
      <c r="F25" s="4" t="inlineStr">
        <is>
          <t>1250.00</t>
        </is>
      </c>
    </row>
    <row collapsed="false" customFormat="false" customHeight="false" hidden="false" ht="12.1" outlineLevel="0" r="26">
      <c r="A26" s="5" t="s">
        <f>=HYPERLINK("https://www.leilaoonline.com.br/lote/detalhe/184334", "108")</f>
      </c>
      <c r="B26" s="4" t="s">
        <f>=HYPERLINK("https://www.leilaoonline.com.br/lote/detalhe/184334", "veja o vídeo!! 50 TONELADAS DE TUBOS DE 8. 10. 12. 14 POLEGADAS COMPRIMENTO DE 8 E 12 METROS - LANCE POR KG")</f>
      </c>
      <c r="C26" s="4" t="inlineStr">
        <is>
          <t>Não vendido</t>
        </is>
      </c>
      <c r="D26" s="4" t="inlineStr">
        <is>
          <t>11</t>
        </is>
      </c>
      <c r="E26" s="5" t="inlineStr">
        <is>
          <t>6,00</t>
        </is>
      </c>
      <c r="F26" s="4" t="inlineStr">
        <is>
          <t>0.50</t>
        </is>
      </c>
    </row>
    <row collapsed="false" customFormat="false" customHeight="false" hidden="false" ht="12.1" outlineLevel="0" r="27">
      <c r="A27" s="5" t="s">
        <f>=HYPERLINK("https://www.leilaoonline.com.br/lote/detalhe/184335", "109")</f>
      </c>
      <c r="B27" s="4" t="s">
        <f>=HYPERLINK("https://www.leilaoonline.com.br/lote/detalhe/184335", "BRITADOR 100/13 DESMONTADO")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10.000,00</t>
        </is>
      </c>
      <c r="F27" s="4" t="inlineStr">
        <is>
          <t>1250.00</t>
        </is>
      </c>
    </row>
    <row collapsed="false" customFormat="false" customHeight="false" hidden="false" ht="12.1" outlineLevel="0" r="28">
      <c r="A28" s="5" t="s">
        <f>=HYPERLINK("https://www.leilaoonline.com.br/lote/detalhe/184515", "110")</f>
      </c>
      <c r="B28" s="4" t="s">
        <f>=HYPERLINK("https://www.leilaoonline.com.br/lote/detalhe/184515", "GERADOR ENERGIA 110 KVA; FUNCIONANDO")</f>
      </c>
      <c r="C28" s="4" t="inlineStr">
        <is>
          <t>Não vendido</t>
        </is>
      </c>
      <c r="D28" s="4" t="inlineStr">
        <is>
          <t>1</t>
        </is>
      </c>
      <c r="E28" s="5" t="inlineStr">
        <is>
          <t>15.000,00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=HYPERLINK("https://www.leilaoonline.com.br/lote/detalhe/184516", "111")</f>
      </c>
      <c r="B29" s="4" t="s">
        <f>=HYPERLINK("https://www.leilaoonline.com.br/lote/detalhe/184516", "GERADOR DE ENERGIA DE 55 KVA GABINADO; FUNCIONANDO")</f>
      </c>
      <c r="C29" s="4" t="inlineStr">
        <is>
          <t>Não vendido</t>
        </is>
      </c>
      <c r="D29" s="4" t="inlineStr">
        <is>
          <t>1</t>
        </is>
      </c>
      <c r="E29" s="5" t="inlineStr">
        <is>
          <t>15.000,00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=HYPERLINK("https://www.leilaoonline.com.br/lote/detalhe/185977", "112")</f>
      </c>
      <c r="B30" s="4" t="s">
        <f>=HYPERLINK("https://www.leilaoonline.com.br/lote/detalhe/185977", "SULCADOR DE CANA; MARCA JUMIL; MODELO JM3520SH; ANO 2011")</f>
      </c>
      <c r="C30" s="4" t="inlineStr">
        <is>
          <t>Não vendido</t>
        </is>
      </c>
      <c r="D30" s="4" t="inlineStr">
        <is>
          <t>2</t>
        </is>
      </c>
      <c r="E30" s="5" t="inlineStr">
        <is>
          <t>1.500,00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=HYPERLINK("https://www.leilaoonline.com.br/lote/detalhe/185978", "113")</f>
      </c>
      <c r="B31" s="4" t="s">
        <f>=HYPERLINK("https://www.leilaoonline.com.br/lote/detalhe/185978", "DISTRIBUIDORA DE CANA; MARCA DMB; MODELO DCP5000; ANO 2011")</f>
      </c>
      <c r="C31" s="4" t="inlineStr">
        <is>
          <t>Não vendido</t>
        </is>
      </c>
      <c r="D31" s="4" t="inlineStr">
        <is>
          <t>6</t>
        </is>
      </c>
      <c r="E31" s="5" t="inlineStr">
        <is>
          <t>3.500,00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=HYPERLINK("https://www.leilaoonline.com.br/lote/detalhe/185979", "114")</f>
      </c>
      <c r="B32" s="4" t="s">
        <f>=HYPERLINK("https://www.leilaoonline.com.br/lote/detalhe/185979", "KIT HIDRÁULICO; MARCA HYVA; ANO 2018; PRÓPRIO PARA PISO MÓVEL E RODOCAÇAMBA")</f>
      </c>
      <c r="C32" s="4" t="inlineStr">
        <is>
          <t>Não vendido</t>
        </is>
      </c>
      <c r="D32" s="4" t="inlineStr">
        <is>
          <t>8</t>
        </is>
      </c>
      <c r="E32" s="5" t="inlineStr">
        <is>
          <t>4.500,00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=HYPERLINK("https://www.leilaoonline.com.br/lote/detalhe/185980", "115")</f>
      </c>
      <c r="B33" s="4" t="s">
        <f>=HYPERLINK("https://www.leilaoonline.com.br/lote/detalhe/185980", "COMBOIO DE ABASTECIMENTO; MARCA GASCON; ANO INDEFINIDO; CAPACIDADE DE ARMAZEN. DE ÓLEO: 4.000L; COMPARTIMENTOS PARA LUBRIFICANTE E OUTROS")</f>
      </c>
      <c r="C33" s="4" t="inlineStr">
        <is>
          <t>Não vendido</t>
        </is>
      </c>
      <c r="D33" s="4" t="inlineStr">
        <is>
          <t>6</t>
        </is>
      </c>
      <c r="E33" s="5" t="inlineStr">
        <is>
          <t>3.500,00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=HYPERLINK("https://www.leilaoonline.com.br/lote/detalhe/185981", "116")</f>
      </c>
      <c r="B34" s="4" t="s">
        <f>=HYPERLINK("https://www.leilaoonline.com.br/lote/detalhe/185981", "CARROCERIA; TODA COM ESTRUTURA DE VIGAS REFORÇADAS; ASSOALHO EM CHAPA DE AÇO; 7M DE COMPRIMENTO; 2,6M DE LARGURA")</f>
      </c>
      <c r="C34" s="4" t="inlineStr">
        <is>
          <t>Não vendido</t>
        </is>
      </c>
      <c r="D34" s="4" t="inlineStr">
        <is>
          <t>9</t>
        </is>
      </c>
      <c r="E34" s="5" t="inlineStr">
        <is>
          <t>5.000,00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=HYPERLINK("https://www.leilaoonline.com.br/lote/detalhe/185982", "117")</f>
      </c>
      <c r="B35" s="4" t="s">
        <f>=HYPERLINK("https://www.leilaoonline.com.br/lote/detalhe/185982", "EQUIPAMENTO HIDRÁULICO PARA PERFURAR")</f>
      </c>
      <c r="C35" s="4" t="inlineStr">
        <is>
          <t>Não vendido</t>
        </is>
      </c>
      <c r="D35" s="4" t="inlineStr">
        <is>
          <t>7</t>
        </is>
      </c>
      <c r="E35" s="5" t="inlineStr">
        <is>
          <t>4.000,00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=HYPERLINK("https://www.leilaoonline.com.br/lote/detalhe/186124", "118")</f>
      </c>
      <c r="B36" s="4" t="s">
        <f>=HYPERLINK("https://www.leilaoonline.com.br/lote/detalhe/186124", "BAÚ; MEDIDAS: 9M DE COMPRIMENTO POR 2,60M DE LARGURA")</f>
      </c>
      <c r="C36" s="4" t="inlineStr">
        <is>
          <t>Não vendido</t>
        </is>
      </c>
      <c r="D36" s="4" t="inlineStr">
        <is>
          <t>4</t>
        </is>
      </c>
      <c r="E36" s="5" t="inlineStr">
        <is>
          <t>6.500,00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=HYPERLINK("https://www.leilaoonline.com.br/lote/detalhe/186125", "119")</f>
      </c>
      <c r="B37" s="4" t="s">
        <f>=HYPERLINK("https://www.leilaoonline.com.br/lote/detalhe/186125", "LOTE COM 25 TONELADAS DE EQUIPAMENTOS DE BRITAGEM; COM ESTEIRA E REDUTORES - LANCE POR KG")</f>
      </c>
      <c r="C37" s="4" t="inlineStr">
        <is>
          <t>Não vendido</t>
        </is>
      </c>
      <c r="D37" s="4" t="inlineStr">
        <is>
          <t>3</t>
        </is>
      </c>
      <c r="E37" s="5" t="inlineStr">
        <is>
          <t>2,50</t>
        </is>
      </c>
      <c r="F37" s="4" t="inlineStr">
        <is>
          <t>0.50</t>
        </is>
      </c>
    </row>
    <row collapsed="false" customFormat="false" customHeight="false" hidden="false" ht="12.1" outlineLevel="0" r="38">
      <c r="A38" s="5" t="s">
        <f>=HYPERLINK("https://www.leilaoonline.com.br/lote/detalhe/186426", "120")</f>
      </c>
      <c r="B38" s="4" t="s">
        <f>=HYPERLINK("https://www.leilaoonline.com.br/lote/detalhe/186426", "LOTE COM 15 TONELADAS DE TUBOS DE 2/5; TAMANHO ACIMA DE 3 METROS ATÉ 6 METROS - LANCE POR KG")</f>
      </c>
      <c r="C38" s="4" t="inlineStr">
        <is>
          <t>Não vendido</t>
        </is>
      </c>
      <c r="D38" s="4" t="inlineStr">
        <is>
          <t>2</t>
        </is>
      </c>
      <c r="E38" s="5" t="inlineStr">
        <is>
          <t>3,00</t>
        </is>
      </c>
      <c r="F38" s="4" t="inlineStr">
        <is>
          <t>0.50</t>
        </is>
      </c>
    </row>
    <row collapsed="false" customFormat="false" customHeight="false" hidden="false" ht="12.1" outlineLevel="0" r="39">
      <c r="A39" s="5" t="s">
        <f>=HYPERLINK("https://www.leilaoonline.com.br/lote/detalhe/186427", "121")</f>
      </c>
      <c r="B39" s="4" t="s">
        <f>=HYPERLINK("https://www.leilaoonline.com.br/lote/detalhe/186427", "LOTE COM 5 TONELADAS DE TUBOS DE 2 POLEGADAS; 2,80M DE COMPRIMENTO - LANCE POR KG")</f>
      </c>
      <c r="C39" s="4" t="inlineStr">
        <is>
          <t>Não vendido</t>
        </is>
      </c>
      <c r="D39" s="4" t="inlineStr">
        <is>
          <t>1</t>
        </is>
      </c>
      <c r="E39" s="5" t="inlineStr">
        <is>
          <t>2,50</t>
        </is>
      </c>
      <c r="F39" s="4" t="inlineStr">
        <is>
          <t>0.50</t>
        </is>
      </c>
    </row>
    <row collapsed="false" customFormat="false" customHeight="false" hidden="false" ht="12.1" outlineLevel="0" r="40">
      <c r="A40" s="5" t="s">
        <f>=HYPERLINK("https://www.leilaoonline.com.br/lote/detalhe/186428", "122")</f>
      </c>
      <c r="B40" s="4" t="s">
        <f>=HYPERLINK("https://www.leilaoonline.com.br/lote/detalhe/186428", "LOTE COM 5 TONELADAS DE TUBOS DE 2 POLEGADAS; 2,80M DE COMPRIMENTO - LANCE POR KG")</f>
      </c>
      <c r="C40" s="4" t="inlineStr">
        <is>
          <t>Não vendido</t>
        </is>
      </c>
      <c r="D40" s="4" t="inlineStr">
        <is>
          <t>1</t>
        </is>
      </c>
      <c r="E40" s="5" t="inlineStr">
        <is>
          <t>2,50</t>
        </is>
      </c>
      <c r="F40" s="4" t="inlineStr">
        <is>
          <t>0.50</t>
        </is>
      </c>
    </row>
    <row collapsed="false" customFormat="false" customHeight="false" hidden="false" ht="12.1" outlineLevel="0" r="41">
      <c r="A41" s="5" t="s">
        <f>=HYPERLINK("https://www.leilaoonline.com.br/lote/detalhe/186429", "123")</f>
      </c>
      <c r="B41" s="4" t="s">
        <f>=HYPERLINK("https://www.leilaoonline.com.br/lote/detalhe/186429", "LOTE COM 5 TONELADAS DE TUBOS DE 2 POLEGADAS; 2,80M DE COMPRIMENTO - LANCE POR KG")</f>
      </c>
      <c r="C41" s="4" t="inlineStr">
        <is>
          <t>Não vendido</t>
        </is>
      </c>
      <c r="D41" s="4" t="inlineStr">
        <is>
          <t>1</t>
        </is>
      </c>
      <c r="E41" s="5" t="inlineStr">
        <is>
          <t>3,00</t>
        </is>
      </c>
      <c r="F41" s="4" t="inlineStr">
        <is>
          <t>0.50</t>
        </is>
      </c>
    </row>
    <row collapsed="false" customFormat="false" customHeight="false" hidden="false" ht="12.1" outlineLevel="0" r="42">
      <c r="A42" s="5" t="s">
        <f>=HYPERLINK("https://www.leilaoonline.com.br/lote/detalhe/186430", "124")</f>
      </c>
      <c r="B42" s="4" t="s">
        <f>=HYPERLINK("https://www.leilaoonline.com.br/lote/detalhe/186430", "LOTE COM 5 TONELADAS DE TUBOS DE 2 POLEGADAS; 2,80M DE COMPRIMENTO - LANCE POR KG")</f>
      </c>
      <c r="C42" s="4" t="inlineStr">
        <is>
          <t>Não vendido</t>
        </is>
      </c>
      <c r="D42" s="4" t="inlineStr">
        <is>
          <t>1</t>
        </is>
      </c>
      <c r="E42" s="5" t="inlineStr">
        <is>
          <t>2,50</t>
        </is>
      </c>
      <c r="F42" s="4" t="inlineStr">
        <is>
          <t>0.50</t>
        </is>
      </c>
    </row>
    <row collapsed="false" customFormat="false" customHeight="false" hidden="false" ht="12.1" outlineLevel="0" r="43">
      <c r="A43" s="5" t="s">
        <f>=HYPERLINK("https://www.leilaoonline.com.br/lote/detalhe/186431", "125")</f>
      </c>
      <c r="B43" s="4" t="s">
        <f>=HYPERLINK("https://www.leilaoonline.com.br/lote/detalhe/186431", "LOTE COM 5 TONELADAS DE TUBOS DE 2 POLEGADAS; 2,80M DE COMPRIMENTO - LANCE POR KG")</f>
      </c>
      <c r="C43" s="4" t="inlineStr">
        <is>
          <t>Não vendido</t>
        </is>
      </c>
      <c r="D43" s="4" t="inlineStr">
        <is>
          <t>1</t>
        </is>
      </c>
      <c r="E43" s="5" t="inlineStr">
        <is>
          <t>3,00</t>
        </is>
      </c>
      <c r="F43" s="4" t="inlineStr">
        <is>
          <t>0.50</t>
        </is>
      </c>
    </row>
    <row collapsed="false" customFormat="false" customHeight="false" hidden="false" ht="12.1" outlineLevel="0" r="44">
      <c r="A44" s="5" t="s">
        <f>=HYPERLINK("https://www.leilaoonline.com.br/lote/detalhe/186433", "126")</f>
      </c>
      <c r="B44" s="4" t="s">
        <f>=HYPERLINK("https://www.leilaoonline.com.br/lote/detalhe/186433", "LOTE COM 5 TONELADAS DE TUBOS DE 2 POLEGADAS; 2,80M DE COMPRIMENTO - LANCE POR KG")</f>
      </c>
      <c r="C44" s="4" t="inlineStr">
        <is>
          <t>Não vendido</t>
        </is>
      </c>
      <c r="D44" s="4" t="inlineStr">
        <is>
          <t>1</t>
        </is>
      </c>
      <c r="E44" s="5" t="inlineStr">
        <is>
          <t>2,50</t>
        </is>
      </c>
      <c r="F44" s="4" t="inlineStr">
        <is>
          <t>0.50</t>
        </is>
      </c>
    </row>
    <row collapsed="false" customFormat="false" customHeight="false" hidden="false" ht="12.1" outlineLevel="0" r="45">
      <c r="A45" s="5" t="s">
        <f>=HYPERLINK("https://www.leilaoonline.com.br/lote/detalhe/186434", "127")</f>
      </c>
      <c r="B45" s="4" t="s">
        <f>=HYPERLINK("https://www.leilaoonline.com.br/lote/detalhe/186434", "LOTE COM 5 TONELADAS DE TUBOS DE 2 POLEGADAS; 2,80M DE COMPRIMENTO - LANCE POR KG")</f>
      </c>
      <c r="C45" s="4" t="inlineStr">
        <is>
          <t>Não vendido</t>
        </is>
      </c>
      <c r="D45" s="4" t="inlineStr">
        <is>
          <t>1</t>
        </is>
      </c>
      <c r="E45" s="5" t="inlineStr">
        <is>
          <t>2,50</t>
        </is>
      </c>
      <c r="F45" s="4" t="inlineStr">
        <is>
          <t>0.50</t>
        </is>
      </c>
    </row>
    <row collapsed="false" customFormat="false" customHeight="false" hidden="false" ht="12.1" outlineLevel="0" r="46">
      <c r="A46" s="5" t="s">
        <f>=HYPERLINK("https://www.leilaoonline.com.br/lote/detalhe/186435", "128")</f>
      </c>
      <c r="B46" s="4" t="s">
        <f>=HYPERLINK("https://www.leilaoonline.com.br/lote/detalhe/186435", "LOTE COM 5 TONELADAS DE TUBOS DE 2 POLEGADAS; 2,80M DE COMPRIMENTO - LANCE POR KG")</f>
      </c>
      <c r="C46" s="4" t="inlineStr">
        <is>
          <t>Não vendido</t>
        </is>
      </c>
      <c r="D46" s="4" t="inlineStr">
        <is>
          <t>1</t>
        </is>
      </c>
      <c r="E46" s="5" t="inlineStr">
        <is>
          <t>2,50</t>
        </is>
      </c>
      <c r="F46" s="4" t="inlineStr">
        <is>
          <t>0.50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2026-09-20T18:37:36.00Z</dcterms:created>
  <dc:creator>Tellks Tecnologia</dc:creator>
  <cp:revision>0</cp:revision>
</cp:coreProperties>
</file>