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Volvo • WR-V 20 • TCross 21 • Corollas • Peugeot 22 • City • Hb20s • Onix 20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05/07/2023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=HYPERLINK("https://www.leilaoonline.com.br/lote/detalhe/184295", "010")</f>
      </c>
      <c r="B11" s="4" t="s">
        <f>=HYPERLINK("https://www.leilaoonline.com.br/lote/detalhe/184295", "veja o vídeo!! I/VOLVO S60 2.0 T5 KINET; 2015/2015; BRANCA; GASOLINA - FUNCIONANDO")</f>
      </c>
      <c r="C11" s="4" t="inlineStr">
        <is>
          <t>Não vendido</t>
        </is>
      </c>
      <c r="D11" s="4" t="inlineStr">
        <is>
          <t>24</t>
        </is>
      </c>
      <c r="E11" s="5" t="inlineStr">
        <is>
          <t>29.750,00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=HYPERLINK("https://www.leilaoonline.com.br/lote/detalhe/184844", "012")</f>
      </c>
      <c r="B12" s="4" t="s">
        <f>=HYPERLINK("https://www.leilaoonline.com.br/lote/detalhe/184844", "HYUNDAI/CRETA 16A ACTION; 2022/2022; PRETA; ALCO./GASOL. - FUNCIONANDO - IPVA 2023 OK - APROX. 6.500KM")</f>
      </c>
      <c r="C12" s="4" t="inlineStr">
        <is>
          <t>Vendido</t>
        </is>
      </c>
      <c r="D12" s="4" t="inlineStr">
        <is>
          <t>55</t>
        </is>
      </c>
      <c r="E12" s="5" t="inlineStr">
        <is>
          <t>63.750,00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=HYPERLINK("https://www.leilaoonline.com.br/lote/detalhe/184316", "013")</f>
      </c>
      <c r="B13" s="4" t="s">
        <f>=HYPERLINK("https://www.leilaoonline.com.br/lote/detalhe/184316", "veja o vídeo!! HYUNDAI/HB20S 16A VISION; 2019/2020; AZUL; ALCO./GASOL. - FUNCIONANDO - IPVA 2023 OK")</f>
      </c>
      <c r="C13" s="4" t="inlineStr">
        <is>
          <t>Não vendido</t>
        </is>
      </c>
      <c r="D13" s="4" t="inlineStr">
        <is>
          <t>39</t>
        </is>
      </c>
      <c r="E13" s="5" t="inlineStr">
        <is>
          <t>47.750,00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=HYPERLINK("https://www.leilaoonline.com.br/lote/detalhe/184992", "015")</f>
      </c>
      <c r="B14" s="4" t="s">
        <f>=HYPERLINK("https://www.leilaoonline.com.br/lote/detalhe/184992", "veja o vídeo!! HONDA/VT600C SHADOW; 2001/2002; PRETA; GASOLINA - FUNCIONANDO")</f>
      </c>
      <c r="C14" s="4" t="inlineStr">
        <is>
          <t>Não vendido</t>
        </is>
      </c>
      <c r="D14" s="4" t="inlineStr">
        <is>
          <t>21</t>
        </is>
      </c>
      <c r="E14" s="5" t="inlineStr">
        <is>
          <t>12.000,00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=HYPERLINK("https://www.leilaoonline.com.br/lote/detalhe/184292", "016")</f>
      </c>
      <c r="B15" s="4" t="s">
        <f>=HYPERLINK("https://www.leilaoonline.com.br/lote/detalhe/184292", "veja o vídeo!! HONDA/HR-V EXL CVT; 2016/2017; PRATA; ALCO./GASOL. - FUNCIONANDO - IPVA 2023 OK - FIPE: R$ 92.919,00")</f>
      </c>
      <c r="C15" s="4" t="inlineStr">
        <is>
          <t>Não vendido</t>
        </is>
      </c>
      <c r="D15" s="4" t="inlineStr">
        <is>
          <t>45</t>
        </is>
      </c>
      <c r="E15" s="5" t="inlineStr">
        <is>
          <t>54.500,00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=HYPERLINK("https://www.leilaoonline.com.br/lote/detalhe/184843", "017")</f>
      </c>
      <c r="B16" s="4" t="s">
        <f>=HYPERLINK("https://www.leilaoonline.com.br/lote/detalhe/184843", "veja o vídeo!! HONDA/HR-V EXL CVT; 2020/2020; BRANCA; ALCO./GASOL. - FUNCIONANDO - IPVA 2023 OK - FIPE: R$ 118.084,00")</f>
      </c>
      <c r="C16" s="4" t="inlineStr">
        <is>
          <t>Não vendido</t>
        </is>
      </c>
      <c r="D16" s="4" t="inlineStr">
        <is>
          <t>42</t>
        </is>
      </c>
      <c r="E16" s="5" t="inlineStr">
        <is>
          <t>74.500,00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=HYPERLINK("https://www.leilaoonline.com.br/lote/detalhe/184310", "020")</f>
      </c>
      <c r="B17" s="4" t="s">
        <f>=HYPERLINK("https://www.leilaoonline.com.br/lote/detalhe/184310", "veja o vídeo!! FIAT/STRADA WORKING CE; 2016/2016; BRANCA; ALCO./GASOL. - FUNCIONANDO - IPVA 2023 OK")</f>
      </c>
      <c r="C17" s="4" t="inlineStr">
        <is>
          <t>Não vendido</t>
        </is>
      </c>
      <c r="D17" s="4" t="inlineStr">
        <is>
          <t>35</t>
        </is>
      </c>
      <c r="E17" s="5" t="inlineStr">
        <is>
          <t>36.750,00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=HYPERLINK("https://www.leilaoonline.com.br/lote/detalhe/184520", "021")</f>
      </c>
      <c r="B18" s="4" t="s">
        <f>=HYPERLINK("https://www.leilaoonline.com.br/lote/detalhe/184520", "veja o vídeo!! FIAT/STRADA HD WK CE E; 2019/2019; PRATA; ALCO./GASOL. - FUNCIONANDO - IPVA 2023 OK")</f>
      </c>
      <c r="C18" s="4" t="inlineStr">
        <is>
          <t>Não vendido</t>
        </is>
      </c>
      <c r="D18" s="4" t="inlineStr">
        <is>
          <t>38</t>
        </is>
      </c>
      <c r="E18" s="5" t="inlineStr">
        <is>
          <t>44.500,00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=HYPERLINK("https://www.leilaoonline.com.br/lote/detalhe/184302", "023")</f>
      </c>
      <c r="B19" s="4" t="s">
        <f>=HYPERLINK("https://www.leilaoonline.com.br/lote/detalhe/184302", "veja o vídeo!! TOYOTA/CCROSS XRE 20; 2022/2023; PRATA; ALCO./GASOL. - FUNCIONANDO - IPVA 2023 OK - APROX. 2.300KM")</f>
      </c>
      <c r="C19" s="4" t="inlineStr">
        <is>
          <t>Vendido</t>
        </is>
      </c>
      <c r="D19" s="4" t="inlineStr">
        <is>
          <t>50</t>
        </is>
      </c>
      <c r="E19" s="5" t="inlineStr">
        <is>
          <t>125.000,00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=HYPERLINK("https://www.leilaoonline.com.br/lote/detalhe/184299", "025")</f>
      </c>
      <c r="B20" s="4" t="s">
        <f>=HYPERLINK("https://www.leilaoonline.com.br/lote/detalhe/184299", "veja o vídeo!! CITROEN/C3 PICASSO EXC A; 2013/2013; PRETA; ALCO./GASOL. - FUNCIONANDO - IPVA 2023 OK")</f>
      </c>
      <c r="C20" s="4" t="inlineStr">
        <is>
          <t>Não vendido</t>
        </is>
      </c>
      <c r="D20" s="4" t="inlineStr">
        <is>
          <t>25</t>
        </is>
      </c>
      <c r="E20" s="5" t="inlineStr">
        <is>
          <t>26.500,00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=HYPERLINK("https://www.leilaoonline.com.br/lote/detalhe/184293", "030")</f>
      </c>
      <c r="B21" s="4" t="s">
        <f>=HYPERLINK("https://www.leilaoonline.com.br/lote/detalhe/184293", "veja o vídeo!! VW/T CROSS HL TSI AE; 2019/2020; PRETA; ALCO./GASOL. - FUNCIONANDO - IPVA 2023 OK")</f>
      </c>
      <c r="C21" s="4" t="inlineStr">
        <is>
          <t>Não vendido</t>
        </is>
      </c>
      <c r="D21" s="4" t="inlineStr">
        <is>
          <t>53</t>
        </is>
      </c>
      <c r="E21" s="5" t="inlineStr">
        <is>
          <t>66.450,00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=HYPERLINK("https://www.leilaoonline.com.br/lote/detalhe/184294", "031")</f>
      </c>
      <c r="B22" s="4" t="s">
        <f>=HYPERLINK("https://www.leilaoonline.com.br/lote/detalhe/184294", "veja o vídeo!! VW/T CROSS TSI ADA; 2020/2021; CINZA; ALCO./GASOL. - FUNCIONANDO - IPVA 2023 OK - APROX. 19.100KM")</f>
      </c>
      <c r="C22" s="4" t="inlineStr">
        <is>
          <t>Não vendido</t>
        </is>
      </c>
      <c r="D22" s="4" t="inlineStr">
        <is>
          <t>53</t>
        </is>
      </c>
      <c r="E22" s="5" t="inlineStr">
        <is>
          <t>66.000,00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=HYPERLINK("https://www.leilaoonline.com.br/lote/detalhe/184296", "035")</f>
      </c>
      <c r="B23" s="4" t="s">
        <f>=HYPERLINK("https://www.leilaoonline.com.br/lote/detalhe/184296", "veja o vídeo!! HONDA/CITY PERSONAL; 2019/2019; CINZA; ALCO./GASOL. - FUNCIONANDO - IPVA 2023 OK")</f>
      </c>
      <c r="C23" s="4" t="inlineStr">
        <is>
          <t>Não vendido</t>
        </is>
      </c>
      <c r="D23" s="4" t="inlineStr">
        <is>
          <t>41</t>
        </is>
      </c>
      <c r="E23" s="5" t="inlineStr">
        <is>
          <t>44.750,00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=HYPERLINK("https://www.leilaoonline.com.br/lote/detalhe/184297", "036")</f>
      </c>
      <c r="B24" s="4" t="s">
        <f>=HYPERLINK("https://www.leilaoonline.com.br/lote/detalhe/184297", "veja o vídeo!! HONDA/CITY EX CVT; 2018/2018; BRANCA; ALCO./GASOL. - FUNCIONANDO - IPVA 2023 OK")</f>
      </c>
      <c r="C24" s="4" t="inlineStr">
        <is>
          <t>Não vendido</t>
        </is>
      </c>
      <c r="D24" s="4" t="inlineStr">
        <is>
          <t>29</t>
        </is>
      </c>
      <c r="E24" s="5" t="inlineStr">
        <is>
          <t>40.000,00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=HYPERLINK("https://www.leilaoonline.com.br/lote/detalhe/184300", "037")</f>
      </c>
      <c r="B25" s="4" t="s">
        <f>=HYPERLINK("https://www.leilaoonline.com.br/lote/detalhe/184300", "veja o vídeo!!HONDA/CITY EX CVT; 2021/2021; BRANCA; ALCO./GASOL.  - FUNCIONANDO - IPVA 2023 OK - FIPE: R$94.194,00")</f>
      </c>
      <c r="C25" s="4" t="inlineStr">
        <is>
          <t>Não vendido</t>
        </is>
      </c>
      <c r="D25" s="4" t="inlineStr">
        <is>
          <t>47</t>
        </is>
      </c>
      <c r="E25" s="5" t="inlineStr">
        <is>
          <t>58.000,00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=HYPERLINK("https://www.leilaoonline.com.br/lote/detalhe/184326", "038")</f>
      </c>
      <c r="B26" s="4" t="s">
        <f>=HYPERLINK("https://www.leilaoonline.com.br/lote/detalhe/184326", "veja o vídeo!! HONDA/CITY EXL CVT; 2017/2017; PRATA; ALCO./GASOL.  - FUNCIONANDO - IPVA 2023 OK")</f>
      </c>
      <c r="C26" s="4" t="inlineStr">
        <is>
          <t>Vendido</t>
        </is>
      </c>
      <c r="D26" s="4" t="inlineStr">
        <is>
          <t>47</t>
        </is>
      </c>
      <c r="E26" s="5" t="inlineStr">
        <is>
          <t>57.250,00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=HYPERLINK("https://www.leilaoonline.com.br/lote/detalhe/184311", "040")</f>
      </c>
      <c r="B27" s="4" t="s">
        <f>=HYPERLINK("https://www.leilaoonline.com.br/lote/detalhe/184311", "veja o vídeo!! HONDA/WR-V EXL CVT; 2019/2020; CINZA; ALCO./GASOL. - FUNCIONANDO - IPVA 2023 OK")</f>
      </c>
      <c r="C27" s="4" t="inlineStr">
        <is>
          <t>Não vendido</t>
        </is>
      </c>
      <c r="D27" s="4" t="inlineStr">
        <is>
          <t>51</t>
        </is>
      </c>
      <c r="E27" s="5" t="inlineStr">
        <is>
          <t>57.950,00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=HYPERLINK("https://www.leilaoonline.com.br/lote/detalhe/184313", "043")</f>
      </c>
      <c r="B28" s="4" t="s">
        <f>=HYPERLINK("https://www.leilaoonline.com.br/lote/detalhe/184313", "veja o vídeo!! I/HONDA CR-V LX FLEX; 2013/2013; PRETA; ALCO./GASOL. - FUNCIONANDO")</f>
      </c>
      <c r="C28" s="4" t="inlineStr">
        <is>
          <t>Não vendido</t>
        </is>
      </c>
      <c r="D28" s="4" t="inlineStr">
        <is>
          <t>29</t>
        </is>
      </c>
      <c r="E28" s="5" t="inlineStr">
        <is>
          <t>39.750,00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=HYPERLINK("https://www.leilaoonline.com.br/lote/detalhe/184308", "045")</f>
      </c>
      <c r="B29" s="4" t="s">
        <f>=HYPERLINK("https://www.leilaoonline.com.br/lote/detalhe/184308", "veja o vídeo!! HONDA/FIT EX CVT; 2019/2020; CINZA; ALCO./GASOL. - FUNCIONANDO - IPVA 2023 OK")</f>
      </c>
      <c r="C29" s="4" t="inlineStr">
        <is>
          <t>Vendido</t>
        </is>
      </c>
      <c r="D29" s="4" t="inlineStr">
        <is>
          <t>46</t>
        </is>
      </c>
      <c r="E29" s="5" t="inlineStr">
        <is>
          <t>54.150,00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=HYPERLINK("https://www.leilaoonline.com.br/lote/detalhe/184303", "046")</f>
      </c>
      <c r="B30" s="4" t="s">
        <f>=HYPERLINK("https://www.leilaoonline.com.br/lote/detalhe/184303", "veja o vídeo!! HONDA/FIT LX CVT; 2019/2020; PRATA; ALCO./GASOL. - FUNCIONANDO - APROX. 7.000KM")</f>
      </c>
      <c r="C30" s="4" t="inlineStr">
        <is>
          <t>Vendido</t>
        </is>
      </c>
      <c r="D30" s="4" t="inlineStr">
        <is>
          <t>45</t>
        </is>
      </c>
      <c r="E30" s="5" t="inlineStr">
        <is>
          <t>53.250,00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=HYPERLINK("https://www.leilaoonline.com.br/lote/detalhe/184304", "047")</f>
      </c>
      <c r="B31" s="4" t="s">
        <f>=HYPERLINK("https://www.leilaoonline.com.br/lote/detalhe/184304", "veja o vídeo!! HONDA/FIT LX FLEX; 2012/2013; CINZA; ALCO./GASOL. - FUNCIONANDO - IPVA 2023 OK")</f>
      </c>
      <c r="C31" s="4" t="inlineStr">
        <is>
          <t>Vendido</t>
        </is>
      </c>
      <c r="D31" s="4" t="inlineStr">
        <is>
          <t>32</t>
        </is>
      </c>
      <c r="E31" s="5" t="inlineStr">
        <is>
          <t>34.950,00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=HYPERLINK("https://www.leilaoonline.com.br/lote/detalhe/184327", "048")</f>
      </c>
      <c r="B32" s="4" t="s">
        <f>=HYPERLINK("https://www.leilaoonline.com.br/lote/detalhe/184327", "veja o vídeo!! HONDA/FIT EXL CVT; 2018/2019; VERMELHA; ALCO./GASOL. - FUNCIONANDO - IPVA 2023 OK")</f>
      </c>
      <c r="C32" s="4" t="inlineStr">
        <is>
          <t>Não vendido</t>
        </is>
      </c>
      <c r="D32" s="4" t="inlineStr">
        <is>
          <t>47</t>
        </is>
      </c>
      <c r="E32" s="5" t="inlineStr">
        <is>
          <t>54.050,00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=HYPERLINK("https://www.leilaoonline.com.br/lote/detalhe/184518", "050")</f>
      </c>
      <c r="B33" s="4" t="s">
        <f>=HYPERLINK("https://www.leilaoonline.com.br/lote/detalhe/184518", "veja o vídeo!! VW/NOVA SAVEIRO RB MBVS; 2019/2020; BRANCA; ALCO./GASOL. - FUNCIONANDO - IPVA 2023 OK")</f>
      </c>
      <c r="C33" s="4" t="inlineStr">
        <is>
          <t>Não vendido</t>
        </is>
      </c>
      <c r="D33" s="4" t="inlineStr">
        <is>
          <t>32</t>
        </is>
      </c>
      <c r="E33" s="5" t="inlineStr">
        <is>
          <t>39.000,00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=HYPERLINK("https://www.leilaoonline.com.br/lote/detalhe/184996", "051")</f>
      </c>
      <c r="B34" s="4" t="s">
        <f>=HYPERLINK("https://www.leilaoonline.com.br/lote/detalhe/184996", "veja o vídeo!! VW/NOVA SAVEIRO RB MBVS; 2019/2020; BRANCA; ALCO./GASOL. - FUNCIONANDO - IPVA 2023 OK")</f>
      </c>
      <c r="C34" s="4" t="inlineStr">
        <is>
          <t>Não vendido</t>
        </is>
      </c>
      <c r="D34" s="4" t="inlineStr">
        <is>
          <t>31</t>
        </is>
      </c>
      <c r="E34" s="5" t="inlineStr">
        <is>
          <t>38.750,00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=HYPERLINK("https://www.leilaoonline.com.br/lote/detalhe/184305", "055")</f>
      </c>
      <c r="B35" s="4" t="s">
        <f>=HYPERLINK("https://www.leilaoonline.com.br/lote/detalhe/184305", "veja o vídeo!! TOYOTA/COROLLA GLI18 CVT; 2016/2017; PRATA; ALCO./GASOL. - FUNCIONANDO - IPVA 2023 OK")</f>
      </c>
      <c r="C35" s="4" t="inlineStr">
        <is>
          <t>Não vendido</t>
        </is>
      </c>
      <c r="D35" s="4" t="inlineStr">
        <is>
          <t>31</t>
        </is>
      </c>
      <c r="E35" s="5" t="inlineStr">
        <is>
          <t>46.600,00</t>
        </is>
      </c>
      <c r="F35" s="4" t="inlineStr">
        <is>
          <t>1500.00</t>
        </is>
      </c>
    </row>
    <row collapsed="false" customFormat="false" customHeight="false" hidden="false" ht="12.1" outlineLevel="0" r="36">
      <c r="A36" s="5" t="s">
        <f>=HYPERLINK("https://www.leilaoonline.com.br/lote/detalhe/184307", "056")</f>
      </c>
      <c r="B36" s="4" t="s">
        <f>=HYPERLINK("https://www.leilaoonline.com.br/lote/detalhe/184307", "TOYOTA/COROLLA XEI20FLEX; 2018/2019; PRETA; ALCO./GASOL. - FUNCIONANDO")</f>
      </c>
      <c r="C36" s="4" t="inlineStr">
        <is>
          <t>Vendido</t>
        </is>
      </c>
      <c r="D36" s="4" t="inlineStr">
        <is>
          <t>51</t>
        </is>
      </c>
      <c r="E36" s="5" t="inlineStr">
        <is>
          <t>128.500,00</t>
        </is>
      </c>
      <c r="F36" s="4" t="inlineStr">
        <is>
          <t>2500.00</t>
        </is>
      </c>
    </row>
    <row collapsed="false" customFormat="false" customHeight="false" hidden="false" ht="12.1" outlineLevel="0" r="37">
      <c r="A37" s="5" t="s">
        <f>=HYPERLINK("https://www.leilaoonline.com.br/lote/detalhe/184309", "057")</f>
      </c>
      <c r="B37" s="4" t="s">
        <f>=HYPERLINK("https://www.leilaoonline.com.br/lote/detalhe/184309", "veja o vídeo!! TOYOTA/COROLLA ALTISFLEX; 2014/2015; BRANCA; ALCO./GASOL. - FUNC. - IPVA 2023 OK - FIPE: R$ 85.926,00")</f>
      </c>
      <c r="C37" s="4" t="inlineStr">
        <is>
          <t>Não vendido</t>
        </is>
      </c>
      <c r="D37" s="4" t="inlineStr">
        <is>
          <t>50</t>
        </is>
      </c>
      <c r="E37" s="5" t="inlineStr">
        <is>
          <t>54.450,00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=HYPERLINK("https://www.leilaoonline.com.br/lote/detalhe/184306", "060")</f>
      </c>
      <c r="B38" s="4" t="s">
        <f>=HYPERLINK("https://www.leilaoonline.com.br/lote/detalhe/184306", "veja o vídeo!! CHEV/ONIX JOY; 2020/2020; BRANCA; ALCO./GASOL. - FUNCIONANDO - IPVA 2023 OK")</f>
      </c>
      <c r="C38" s="4" t="inlineStr">
        <is>
          <t>Não vendido</t>
        </is>
      </c>
      <c r="D38" s="4" t="inlineStr">
        <is>
          <t>37</t>
        </is>
      </c>
      <c r="E38" s="5" t="inlineStr">
        <is>
          <t>36.500,00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=HYPERLINK("https://www.leilaoonline.com.br/lote/detalhe/184846", "061")</f>
      </c>
      <c r="B39" s="4" t="s">
        <f>=HYPERLINK("https://www.leilaoonline.com.br/lote/detalhe/184846", "veja o vídeo!! CHEV/ONIX JOY BLACK; 2020/2021; CINZA; ALCO./GASOL. - FUNCIONANDO - IPVA 2023 OK - APROX. 17.600KM")</f>
      </c>
      <c r="C39" s="4" t="inlineStr">
        <is>
          <t>Não vendido</t>
        </is>
      </c>
      <c r="D39" s="4" t="inlineStr">
        <is>
          <t>38</t>
        </is>
      </c>
      <c r="E39" s="5" t="inlineStr">
        <is>
          <t>39.500,00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=HYPERLINK("https://www.leilaoonline.com.br/lote/detalhe/184549", "062")</f>
      </c>
      <c r="B40" s="4" t="s">
        <f>=HYPERLINK("https://www.leilaoonline.com.br/lote/detalhe/184549", "veja o vídeo!! CHEV/PRISMA 1.4AT LTZ; 2018/2018; BRANCA; ALCO./GASOL. - FUNCIONANDO - IPVA 2023 OK - FIPE: R$ 66.415,00")</f>
      </c>
      <c r="C40" s="4" t="inlineStr">
        <is>
          <t>Não vendido</t>
        </is>
      </c>
      <c r="D40" s="4" t="inlineStr">
        <is>
          <t>39</t>
        </is>
      </c>
      <c r="E40" s="5" t="inlineStr">
        <is>
          <t>38.250,00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=HYPERLINK("https://www.leilaoonline.com.br/lote/detalhe/184315", "065")</f>
      </c>
      <c r="B41" s="4" t="s">
        <f>=HYPERLINK("https://www.leilaoonline.com.br/lote/detalhe/184315", "veja o vídeo!! I/PEUGEOT 208 ALLURE 1AT; 2021/2022; PRETA; ALCO./GASOL. - FUNCIONANDO - IPVA 2023 OK")</f>
      </c>
      <c r="C41" s="4" t="inlineStr">
        <is>
          <t>Não vendido</t>
        </is>
      </c>
      <c r="D41" s="4" t="inlineStr">
        <is>
          <t>35</t>
        </is>
      </c>
      <c r="E41" s="5" t="inlineStr">
        <is>
          <t>47.500,00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=HYPERLINK("https://www.leilaoonline.com.br/lote/detalhe/184312", "070")</f>
      </c>
      <c r="B42" s="4" t="s">
        <f>=HYPERLINK("https://www.leilaoonline.com.br/lote/detalhe/184312", "veja o vídeo!! YAMAHA/MT09 TRACER; 2020/2021; PRETA; GASOLINA - FUNCIONANDO - IPVA 2023 OK")</f>
      </c>
      <c r="C42" s="4" t="inlineStr">
        <is>
          <t>Não vendido</t>
        </is>
      </c>
      <c r="D42" s="4" t="inlineStr">
        <is>
          <t>14</t>
        </is>
      </c>
      <c r="E42" s="5" t="inlineStr">
        <is>
          <t>18.500,00</t>
        </is>
      </c>
      <c r="F42" s="4" t="inlineStr">
        <is>
          <t>1250.00</t>
        </is>
      </c>
    </row>
    <row collapsed="false" customFormat="false" customHeight="false" hidden="false" ht="12.1" outlineLevel="0" r="43">
      <c r="A43" s="5" t="s">
        <f>=HYPERLINK("https://www.leilaoonline.com.br/lote/detalhe/184314", "071")</f>
      </c>
      <c r="B43" s="4" t="s">
        <f>=HYPERLINK("https://www.leilaoonline.com.br/lote/detalhe/184314", "I/HONDA CBR 600RR; 2010/2011; CINZA; GASOLINA - FUNCIONANDO - APROX. 56.000KM")</f>
      </c>
      <c r="C43" s="4" t="inlineStr">
        <is>
          <t>Não vendido</t>
        </is>
      </c>
      <c r="D43" s="4" t="inlineStr">
        <is>
          <t>5</t>
        </is>
      </c>
      <c r="E43" s="5" t="inlineStr">
        <is>
          <t>5.199,00</t>
        </is>
      </c>
      <c r="F43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2026-08-05T13:10:08.00Z</dcterms:created>
  <dc:creator>Tellks Tecnologia</dc:creator>
  <cp:revision>0</cp:revision>
</cp:coreProperties>
</file>