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Tiger 17 • Montana 19 • Frontier 22 • Fit • Corolla • Fusca • Corcel • Ecosports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10/07/2023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=HYPERLINK("https://www.leilaoonline.com.br/lote/detalhe/185253", "020")</f>
      </c>
      <c r="B11" s="4" t="s">
        <f>=HYPERLINK("https://www.leilaoonline.com.br/lote/detalhe/185253", "veja o vídeo!! HONDA/VT600C SHADOW; 2001/2002; PRETA; GASOLINA - FUNCIONANDO")</f>
      </c>
      <c r="C11" s="4" t="inlineStr">
        <is>
          <t>Não vendido</t>
        </is>
      </c>
      <c r="D11" s="4" t="inlineStr">
        <is>
          <t>5</t>
        </is>
      </c>
      <c r="E11" s="5" t="inlineStr">
        <is>
          <t>8.000,00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=HYPERLINK("https://www.leilaoonline.com.br/lote/detalhe/185221", "025")</f>
      </c>
      <c r="B12" s="4" t="s">
        <f>=HYPERLINK("https://www.leilaoonline.com.br/lote/detalhe/185221", "veja o vídeo!! CHEVROLET/S10 HC DD4A; 2021/2022; BRANCA; DIESEL - FUNC. - IPVA 2023 OK - APROX. 13.000KM - FIPE R$ 263.987,00")</f>
      </c>
      <c r="C12" s="4" t="inlineStr">
        <is>
          <t>Não vendido</t>
        </is>
      </c>
      <c r="D12" s="4" t="inlineStr">
        <is>
          <t>60</t>
        </is>
      </c>
      <c r="E12" s="5" t="inlineStr">
        <is>
          <t>154.750,00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=HYPERLINK("https://www.leilaoonline.com.br/lote/detalhe/185222", "027")</f>
      </c>
      <c r="B13" s="4" t="s">
        <f>=HYPERLINK("https://www.leilaoonline.com.br/lote/detalhe/185222", "veja o vídeo!! VW/PASSAT FLASH; 1987/1987; VERMELHA; ALCOOL - FUNCIONANDO")</f>
      </c>
      <c r="C13" s="4" t="inlineStr">
        <is>
          <t>Não vendido</t>
        </is>
      </c>
      <c r="D13" s="4" t="inlineStr">
        <is>
          <t>60</t>
        </is>
      </c>
      <c r="E13" s="5" t="inlineStr">
        <is>
          <t>17.750,00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=HYPERLINK("https://www.leilaoonline.com.br/lote/detalhe/185788", "029")</f>
      </c>
      <c r="B14" s="4" t="s">
        <f>=HYPERLINK("https://www.leilaoonline.com.br/lote/detalhe/185788", "veja o vídeo!! RENAULT/SANDERO LIFE10MT; 2020/2021; PRETA; ALCO./GASOL. - FUNCIONANDO - IPVA 2023 OK")</f>
      </c>
      <c r="C14" s="4" t="inlineStr">
        <is>
          <t>Não vendido</t>
        </is>
      </c>
      <c r="D14" s="4" t="inlineStr">
        <is>
          <t>18</t>
        </is>
      </c>
      <c r="E14" s="5" t="inlineStr">
        <is>
          <t>28.500,00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=HYPERLINK("https://www.leilaoonline.com.br/lote/detalhe/184878", "030")</f>
      </c>
      <c r="B15" s="4" t="s">
        <f>=HYPERLINK("https://www.leilaoonline.com.br/lote/detalhe/184878", "veja o vídeo!! TRIUMPH/TIGER SPORT; 2017/2017; PRATA; GASOLINA - FUNCIONANDO - IPVA 2023 OK")</f>
      </c>
      <c r="C15" s="4" t="inlineStr">
        <is>
          <t>Não vendido</t>
        </is>
      </c>
      <c r="D15" s="4" t="inlineStr">
        <is>
          <t>7</t>
        </is>
      </c>
      <c r="E15" s="5" t="inlineStr">
        <is>
          <t>16.000,00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=HYPERLINK("https://www.leilaoonline.com.br/lote/detalhe/184882", "033")</f>
      </c>
      <c r="B16" s="4" t="s">
        <f>=HYPERLINK("https://www.leilaoonline.com.br/lote/detalhe/184882", "veja o vídeo!! I/VW TIGUAN 2.0 TSI; 2010/2011; PRETA; GASOLINA - FUNCIONANDO - IPVA 2023 OK")</f>
      </c>
      <c r="C16" s="4" t="inlineStr">
        <is>
          <t>Não vendido</t>
        </is>
      </c>
      <c r="D16" s="4" t="inlineStr">
        <is>
          <t>18</t>
        </is>
      </c>
      <c r="E16" s="5" t="inlineStr">
        <is>
          <t>26.000,00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=HYPERLINK("https://www.leilaoonline.com.br/lote/detalhe/185864", "034")</f>
      </c>
      <c r="B17" s="4" t="s">
        <f>=HYPERLINK("https://www.leilaoonline.com.br/lote/detalhe/185864", "veja o vídeo!! HYUNDAI/HB20 10M SENSE; 2020/2021; PRATA; ALCO./GASOL. - FUNCIONANDO - IPVA 2023 OK")</f>
      </c>
      <c r="C17" s="4" t="inlineStr">
        <is>
          <t>Não vendido</t>
        </is>
      </c>
      <c r="D17" s="4" t="inlineStr">
        <is>
          <t>32</t>
        </is>
      </c>
      <c r="E17" s="5" t="inlineStr">
        <is>
          <t>41.000,00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=HYPERLINK("https://www.leilaoonline.com.br/lote/detalhe/184855", "035")</f>
      </c>
      <c r="B18" s="4" t="s">
        <f>=HYPERLINK("https://www.leilaoonline.com.br/lote/detalhe/184855", "veja o vídeo!! VW/FUSCA 1500; 1974/1974; BRANCA; GASOLINA - FUNCIONANDO")</f>
      </c>
      <c r="C18" s="4" t="inlineStr">
        <is>
          <t>Não vendido</t>
        </is>
      </c>
      <c r="D18" s="4" t="inlineStr">
        <is>
          <t>9</t>
        </is>
      </c>
      <c r="E18" s="5" t="inlineStr">
        <is>
          <t>3.000,00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=HYPERLINK("https://www.leilaoonline.com.br/lote/detalhe/184879", "037")</f>
      </c>
      <c r="B19" s="4" t="s">
        <f>=HYPERLINK("https://www.leilaoonline.com.br/lote/detalhe/184879", "veja o vídeo!! I/VW SPACEFOX SPORT.GII; 2010/2011; PRATA; ALCO./GASOL. - FUNCIONANDO - IPVA 2023 OK")</f>
      </c>
      <c r="C19" s="4" t="inlineStr">
        <is>
          <t>Não vendido</t>
        </is>
      </c>
      <c r="D19" s="4" t="inlineStr">
        <is>
          <t>5</t>
        </is>
      </c>
      <c r="E19" s="5" t="inlineStr">
        <is>
          <t>24.750,00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=HYPERLINK("https://www.leilaoonline.com.br/lote/detalhe/184856", "040")</f>
      </c>
      <c r="B20" s="4" t="s">
        <f>=HYPERLINK("https://www.leilaoonline.com.br/lote/detalhe/184856", "veja o vídeo!! I/NISSAN FRONTIER LE X4; 2021/2022; AZUL; DIESEL - FUNCIONANDO - APROX. 19.100KM - FIPE: R$ 236.207,00")</f>
      </c>
      <c r="C20" s="4" t="inlineStr">
        <is>
          <t>Não vendido</t>
        </is>
      </c>
      <c r="D20" s="4" t="inlineStr">
        <is>
          <t>73</t>
        </is>
      </c>
      <c r="E20" s="5" t="inlineStr">
        <is>
          <t>137.750,00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=HYPERLINK("https://www.leilaoonline.com.br/lote/detalhe/185866", "041")</f>
      </c>
      <c r="B21" s="4" t="s">
        <f>=HYPERLINK("https://www.leilaoonline.com.br/lote/detalhe/185866", "veja o vídeo!! HONDA/CITY LX CVT; 2015/2015; PRATA; ALCO./GASOL. - FUNCIONANDO - IPVA 2023 OK")</f>
      </c>
      <c r="C21" s="4" t="inlineStr">
        <is>
          <t>Não vendido</t>
        </is>
      </c>
      <c r="D21" s="4" t="inlineStr">
        <is>
          <t>35</t>
        </is>
      </c>
      <c r="E21" s="5" t="inlineStr">
        <is>
          <t>37.750,00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=HYPERLINK("https://www.leilaoonline.com.br/lote/detalhe/185865", "042")</f>
      </c>
      <c r="B22" s="4" t="s">
        <f>=HYPERLINK("https://www.leilaoonline.com.br/lote/detalhe/185865", "veja o vídeo!! FIAT/UNO VIVACE 1.0; 2014/2014; BRANCA; ALCO./GASOL. - FUNCIONANDO - IPVA 2023 OK")</f>
      </c>
      <c r="C22" s="4" t="inlineStr">
        <is>
          <t>Não vendido</t>
        </is>
      </c>
      <c r="D22" s="4" t="inlineStr">
        <is>
          <t>19</t>
        </is>
      </c>
      <c r="E22" s="5" t="inlineStr">
        <is>
          <t>17.500,00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=HYPERLINK("https://www.leilaoonline.com.br/lote/detalhe/184883", "043")</f>
      </c>
      <c r="B23" s="4" t="s">
        <f>=HYPERLINK("https://www.leilaoonline.com.br/lote/detalhe/184883", "veja o vídeo!! PEUGEOT/208 ACTIVE; 2013/2014; PRATA; ALCO./GASOL. - FUNCIONANDO")</f>
      </c>
      <c r="C23" s="4" t="inlineStr">
        <is>
          <t>Não vendido</t>
        </is>
      </c>
      <c r="D23" s="4" t="inlineStr">
        <is>
          <t>7</t>
        </is>
      </c>
      <c r="E23" s="5" t="inlineStr">
        <is>
          <t>17.500,00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=HYPERLINK("https://www.leilaoonline.com.br/lote/detalhe/184874", "045")</f>
      </c>
      <c r="B24" s="4" t="s">
        <f>=HYPERLINK("https://www.leilaoonline.com.br/lote/detalhe/184874", "veja o vídeo!! VW/GOL 1.0 PLUS; 2001/2002; BRANCA; ALCOOL - FUNCIONANDO - 8 VÁLVULAS À ALCOOL")</f>
      </c>
      <c r="C24" s="4" t="inlineStr">
        <is>
          <t>Não vendido</t>
        </is>
      </c>
      <c r="D24" s="4" t="inlineStr">
        <is>
          <t>28</t>
        </is>
      </c>
      <c r="E24" s="5" t="inlineStr">
        <is>
          <t>9.250,00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=HYPERLINK("https://www.leilaoonline.com.br/lote/detalhe/184873", "047")</f>
      </c>
      <c r="B25" s="4" t="s">
        <f>=HYPERLINK("https://www.leilaoonline.com.br/lote/detalhe/184873", "veja o vídeo!! FIAT/PUNTO ATTRACTIVE; 2011/2012; PRATA; ALCO./GASOL. - FUNCIONANDO - IPVA 2023 OK")</f>
      </c>
      <c r="C25" s="4" t="inlineStr">
        <is>
          <t>Não vendido</t>
        </is>
      </c>
      <c r="D25" s="4" t="inlineStr">
        <is>
          <t>4</t>
        </is>
      </c>
      <c r="E25" s="5" t="inlineStr">
        <is>
          <t>6.500,00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=HYPERLINK("https://www.leilaoonline.com.br/lote/detalhe/185235", "049")</f>
      </c>
      <c r="B26" s="4" t="s">
        <f>=HYPERLINK("https://www.leilaoonline.com.br/lote/detalhe/185235", "veja o vídeo!! VW/NOVA SAVEIRO RB MBVS; 2019/2020; BRANCA; ALCO./GASOL. - FUNCIONANDO - IPVA 2023 OK")</f>
      </c>
      <c r="C26" s="4" t="inlineStr">
        <is>
          <t>Vendido</t>
        </is>
      </c>
      <c r="D26" s="4" t="inlineStr">
        <is>
          <t>17</t>
        </is>
      </c>
      <c r="E26" s="5" t="inlineStr">
        <is>
          <t>38.750,00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=HYPERLINK("https://www.leilaoonline.com.br/lote/detalhe/184849", "050")</f>
      </c>
      <c r="B27" s="4" t="s">
        <f>=HYPERLINK("https://www.leilaoonline.com.br/lote/detalhe/184849", "CHEV/SPIN 1.8L AT LTZ; 2017/2018; CINZA; GASOL./ALCO./GNV - FUNCIONANDO")</f>
      </c>
      <c r="C27" s="4" t="inlineStr">
        <is>
          <t>Não vendido</t>
        </is>
      </c>
      <c r="D27" s="4" t="inlineStr">
        <is>
          <t>35</t>
        </is>
      </c>
      <c r="E27" s="5" t="inlineStr">
        <is>
          <t>44.000,00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=HYPERLINK("https://www.leilaoonline.com.br/lote/detalhe/185223", "053")</f>
      </c>
      <c r="B28" s="4" t="s">
        <f>=HYPERLINK("https://www.leilaoonline.com.br/lote/detalhe/185223", "VW/PASSAT LS; 1975/1975; MARROM; ALCOOL - FUNCIONANDO - TURBO LEGALIZADO")</f>
      </c>
      <c r="C28" s="4" t="inlineStr">
        <is>
          <t>Não vendido</t>
        </is>
      </c>
      <c r="D28" s="4" t="inlineStr">
        <is>
          <t>51</t>
        </is>
      </c>
      <c r="E28" s="5" t="inlineStr">
        <is>
          <t>17.500,00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=HYPERLINK("https://www.leilaoonline.com.br/lote/detalhe/184877", "055")</f>
      </c>
      <c r="B29" s="4" t="s">
        <f>=HYPERLINK("https://www.leilaoonline.com.br/lote/detalhe/184877", "veja o vídeo!! NISSAN/VERSA 10; 2018/2019; PRATA; ALCO./GASOL. - FUNCIONANDO")</f>
      </c>
      <c r="C29" s="4" t="inlineStr">
        <is>
          <t>Não vendido</t>
        </is>
      </c>
      <c r="D29" s="4" t="inlineStr">
        <is>
          <t>56</t>
        </is>
      </c>
      <c r="E29" s="5" t="inlineStr">
        <is>
          <t>28.500,00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=HYPERLINK("https://www.leilaoonline.com.br/lote/detalhe/184852", "057")</f>
      </c>
      <c r="B30" s="4" t="s">
        <f>=HYPERLINK("https://www.leilaoonline.com.br/lote/detalhe/184852", "HONDA/CIVIC LXS FLEX; 2008/2008; PRATA; ALCO./GASOL. - FUNCIONANDO")</f>
      </c>
      <c r="C30" s="4" t="inlineStr">
        <is>
          <t>Não vendido</t>
        </is>
      </c>
      <c r="D30" s="4" t="inlineStr">
        <is>
          <t>17</t>
        </is>
      </c>
      <c r="E30" s="5" t="inlineStr">
        <is>
          <t>27.500,00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=HYPERLINK("https://www.leilaoonline.com.br/lote/detalhe/184870", "060")</f>
      </c>
      <c r="B31" s="4" t="s">
        <f>=HYPERLINK("https://www.leilaoonline.com.br/lote/detalhe/184870", "veja o vídeo!! CHEVROLET/MONTANA LS2; 2018/2019; PRATA; ALCO./GASOL. - FUNCIONANDO - FIPE R$ 58.277,00")</f>
      </c>
      <c r="C31" s="4" t="inlineStr">
        <is>
          <t>Não vendido</t>
        </is>
      </c>
      <c r="D31" s="4" t="inlineStr">
        <is>
          <t>100</t>
        </is>
      </c>
      <c r="E31" s="5" t="inlineStr">
        <is>
          <t>25.750,00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=HYPERLINK("https://www.leilaoonline.com.br/lote/detalhe/184848", "063")</f>
      </c>
      <c r="B32" s="4" t="s">
        <f>=HYPERLINK("https://www.leilaoonline.com.br/lote/detalhe/184848", "veja o vídeo!! GM/CORSA CLASSIC; 2003/2003; PRATA; GASOLINA - FUNCIONANDO")</f>
      </c>
      <c r="C32" s="4" t="inlineStr">
        <is>
          <t>Não vendido</t>
        </is>
      </c>
      <c r="D32" s="4" t="inlineStr">
        <is>
          <t>20</t>
        </is>
      </c>
      <c r="E32" s="5" t="inlineStr">
        <is>
          <t>5.750,00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=HYPERLINK("https://www.leilaoonline.com.br/lote/detalhe/184871", "065")</f>
      </c>
      <c r="B33" s="4" t="s">
        <f>=HYPERLINK("https://www.leilaoonline.com.br/lote/detalhe/184871", "VW/GOL 1.6L AF5; 2020/2021; BRANCA; ALCO./GASOL. - FUNCIONANDO")</f>
      </c>
      <c r="C33" s="4" t="inlineStr">
        <is>
          <t>Não vendido</t>
        </is>
      </c>
      <c r="D33" s="4" t="inlineStr">
        <is>
          <t>4</t>
        </is>
      </c>
      <c r="E33" s="5" t="inlineStr">
        <is>
          <t>21.250,00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=HYPERLINK("https://www.leilaoonline.com.br/lote/detalhe/184853", "070")</f>
      </c>
      <c r="B34" s="4" t="s">
        <f>=HYPERLINK("https://www.leilaoonline.com.br/lote/detalhe/184853", "FORD/CORCEL II L; 1980/1980; VERMELHA; GASOLINA  - FUNCIONANDO")</f>
      </c>
      <c r="C34" s="4" t="inlineStr">
        <is>
          <t>Não vendido</t>
        </is>
      </c>
      <c r="D34" s="4" t="inlineStr">
        <is>
          <t>12</t>
        </is>
      </c>
      <c r="E34" s="5" t="inlineStr">
        <is>
          <t>6.500,00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=HYPERLINK("https://www.leilaoonline.com.br/lote/detalhe/184880", "073")</f>
      </c>
      <c r="B35" s="4" t="s">
        <f>=HYPERLINK("https://www.leilaoonline.com.br/lote/detalhe/184880", "veja o vídeo!! DAFRA/CITYCOM 300I; 2012/2013; BRANCA; GASOLINA - FUNCIONANDO - IPVA 2023 OK")</f>
      </c>
      <c r="C35" s="4" t="inlineStr">
        <is>
          <t>Não vendido</t>
        </is>
      </c>
      <c r="D35" s="4" t="inlineStr">
        <is>
          <t>13</t>
        </is>
      </c>
      <c r="E35" s="5" t="inlineStr">
        <is>
          <t>4.950,00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=HYPERLINK("https://www.leilaoonline.com.br/lote/detalhe/184847", "075")</f>
      </c>
      <c r="B36" s="4" t="s">
        <f>=HYPERLINK("https://www.leilaoonline.com.br/lote/detalhe/184847", "HONDA/FIT LX FLEX; 2013/2014; PRATA, ALCO./GASOL. - FUNCIONANDO")</f>
      </c>
      <c r="C36" s="4" t="inlineStr">
        <is>
          <t>Não vendido</t>
        </is>
      </c>
      <c r="D36" s="4" t="inlineStr">
        <is>
          <t>34</t>
        </is>
      </c>
      <c r="E36" s="5" t="inlineStr">
        <is>
          <t>34.750,00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=HYPERLINK("https://www.leilaoonline.com.br/lote/detalhe/184872", "077")</f>
      </c>
      <c r="B37" s="4" t="s">
        <f>=HYPERLINK("https://www.leilaoonline.com.br/lote/detalhe/184872", "veja o vídeo!! I/HONDA CR-V EXL; 2008/2008; PRATA; GASOLINA - FUNCIONANDO - IPVA 2023 OK")</f>
      </c>
      <c r="C37" s="4" t="inlineStr">
        <is>
          <t>Não vendido</t>
        </is>
      </c>
      <c r="D37" s="4" t="inlineStr">
        <is>
          <t>25</t>
        </is>
      </c>
      <c r="E37" s="5" t="inlineStr">
        <is>
          <t>34.750,00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=HYPERLINK("https://www.leilaoonline.com.br/lote/detalhe/184875", "080")</f>
      </c>
      <c r="B38" s="4" t="s">
        <f>=HYPERLINK("https://www.leilaoonline.com.br/lote/detalhe/184875", "veja o vídeo!! FORD/ECOSPORT XLT2.0FLEX; 2009/2010; PRATA; ALCO./GASOL. - FUNCIONANDO")</f>
      </c>
      <c r="C38" s="4" t="inlineStr">
        <is>
          <t>Não vendido</t>
        </is>
      </c>
      <c r="D38" s="4" t="inlineStr">
        <is>
          <t>75</t>
        </is>
      </c>
      <c r="E38" s="5" t="inlineStr">
        <is>
          <t>19.500,00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=HYPERLINK("https://www.leilaoonline.com.br/lote/detalhe/184850", "083")</f>
      </c>
      <c r="B39" s="4" t="s">
        <f>=HYPERLINK("https://www.leilaoonline.com.br/lote/detalhe/184850", "veja o vídeo!! TOYOTA/COROLLA XEI20FLEX; 2016/2017; PRATA; ALCO./GASOL. - FUNCIONANDO - IPVA 2023 OK")</f>
      </c>
      <c r="C39" s="4" t="inlineStr">
        <is>
          <t>Vendido</t>
        </is>
      </c>
      <c r="D39" s="4" t="inlineStr">
        <is>
          <t>40</t>
        </is>
      </c>
      <c r="E39" s="5" t="inlineStr">
        <is>
          <t>54.500,00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=HYPERLINK("https://www.leilaoonline.com.br/lote/detalhe/184900", "085")</f>
      </c>
      <c r="B40" s="4" t="s">
        <f>=HYPERLINK("https://www.leilaoonline.com.br/lote/detalhe/184900", "veja o vídeo!! FORD/ESCORT L; 1993/1994; DOURADA; GASOLINA - FUNCIONANDO")</f>
      </c>
      <c r="C40" s="4" t="inlineStr">
        <is>
          <t>Não vendido</t>
        </is>
      </c>
      <c r="D40" s="4" t="inlineStr">
        <is>
          <t>31</t>
        </is>
      </c>
      <c r="E40" s="5" t="inlineStr">
        <is>
          <t>6.550,00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=HYPERLINK("https://www.leilaoonline.com.br/lote/detalhe/184881", "087")</f>
      </c>
      <c r="B41" s="4" t="s">
        <f>=HYPERLINK("https://www.leilaoonline.com.br/lote/detalhe/184881", "veja o vídeo!! VW/FOX 1.0 GII; 2012/2013; PRETA; ALCO./GASOL. - FUNCIONANDO")</f>
      </c>
      <c r="C41" s="4" t="inlineStr">
        <is>
          <t>Não vendido</t>
        </is>
      </c>
      <c r="D41" s="4" t="inlineStr">
        <is>
          <t>5</t>
        </is>
      </c>
      <c r="E41" s="5" t="inlineStr">
        <is>
          <t>16.250,00</t>
        </is>
      </c>
      <c r="F41" s="4" t="inlineStr">
        <is>
          <t>1250.00</t>
        </is>
      </c>
    </row>
    <row collapsed="false" customFormat="false" customHeight="false" hidden="false" ht="12.1" outlineLevel="0" r="42">
      <c r="A42" s="5" t="s">
        <f>=HYPERLINK("https://www.leilaoonline.com.br/lote/detalhe/184851", "090")</f>
      </c>
      <c r="B42" s="4" t="s">
        <f>=HYPERLINK("https://www.leilaoonline.com.br/lote/detalhe/184851", "CAMINHONETE NISSAN/FRONTIER 4X4 XE; 2005/2006; BRANCA; DIESEL - FUNCIONANDO")</f>
      </c>
      <c r="C42" s="4" t="inlineStr">
        <is>
          <t>Não vendido</t>
        </is>
      </c>
      <c r="D42" s="4" t="inlineStr">
        <is>
          <t>16</t>
        </is>
      </c>
      <c r="E42" s="5" t="inlineStr">
        <is>
          <t>40.000,00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=HYPERLINK("https://www.leilaoonline.com.br/lote/detalhe/184901", "095")</f>
      </c>
      <c r="B43" s="4" t="s">
        <f>=HYPERLINK("https://www.leilaoonline.com.br/lote/detalhe/184901", "NISSAN/GRAND LIVINA 18SL; 2013/2013; PRATA; ALCO./GASOL. - FUNCIONANDO - IPVA 2023 OK")</f>
      </c>
      <c r="C43" s="4" t="inlineStr">
        <is>
          <t>Não vendido</t>
        </is>
      </c>
      <c r="D43" s="4" t="inlineStr">
        <is>
          <t>2</t>
        </is>
      </c>
      <c r="E43" s="5" t="inlineStr">
        <is>
          <t>12.250,00</t>
        </is>
      </c>
      <c r="F43" s="4" t="inlineStr">
        <is>
          <t>1250.00</t>
        </is>
      </c>
    </row>
    <row collapsed="false" customFormat="false" customHeight="false" hidden="false" ht="12.1" outlineLevel="0" r="44">
      <c r="A44" s="5" t="s">
        <f>=HYPERLINK("https://www.leilaoonline.com.br/lote/detalhe/184854", "100")</f>
      </c>
      <c r="B44" s="4" t="s">
        <f>=HYPERLINK("https://www.leilaoonline.com.br/lote/detalhe/184854", "veja o vídeo!! VW/QUANTUM; 2000/2000; AZUL; GASOLINA - FUNCIONANDO")</f>
      </c>
      <c r="C44" s="4" t="inlineStr">
        <is>
          <t>Não vendido</t>
        </is>
      </c>
      <c r="D44" s="4" t="inlineStr">
        <is>
          <t>6</t>
        </is>
      </c>
      <c r="E44" s="5" t="inlineStr">
        <is>
          <t>2.250,00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=HYPERLINK("https://www.leilaoonline.com.br/lote/detalhe/184884", "103")</f>
      </c>
      <c r="B45" s="4" t="s">
        <f>=HYPERLINK("https://www.leilaoonline.com.br/lote/detalhe/184884", "FORD/ECOSPORT XLS 1.6L; 2003/2004; PRATA; GASOLINA")</f>
      </c>
      <c r="C45" s="4" t="inlineStr">
        <is>
          <t>Não vendido</t>
        </is>
      </c>
      <c r="D45" s="4" t="inlineStr">
        <is>
          <t>7</t>
        </is>
      </c>
      <c r="E45" s="5" t="inlineStr">
        <is>
          <t>4.000,00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=HYPERLINK("https://www.leilaoonline.com.br/lote/detalhe/184876", "105")</f>
      </c>
      <c r="B46" s="4" t="s">
        <f>=HYPERLINK("https://www.leilaoonline.com.br/lote/detalhe/184876", "veja o vídeo!! FORD/ECOSPORT XLT; 2008/2009; PRETA; GASOLINA - FUNCIONANDO")</f>
      </c>
      <c r="C46" s="4" t="inlineStr">
        <is>
          <t>Não vendido</t>
        </is>
      </c>
      <c r="D46" s="4" t="inlineStr">
        <is>
          <t>22</t>
        </is>
      </c>
      <c r="E46" s="5" t="inlineStr">
        <is>
          <t>11.500,00</t>
        </is>
      </c>
      <c r="F46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2026-08-05T11:45:34.00Z</dcterms:created>
  <dc:creator>Tellks Tecnologia</dc:creator>
  <cp:revision>0</cp:revision>
</cp:coreProperties>
</file>