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Saveiro 20 • Silverado • Amarok • Montana 19 • Caminhões VW • Fiorino 16 • S10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28/07/2023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=HYPERLINK("https://www.leilaoonline.com.br/lote/detalhe/188241", "010")</f>
      </c>
      <c r="B11" s="4" t="s">
        <f>=HYPERLINK("https://www.leilaoonline.com.br/lote/detalhe/188241", "veja o vídeo!! VW/NOVA SAVEIRO RB MBVS; 2019/2020; BRANCA; ALCO./GASOL. - FUNCIONANDO - IPVA 2023 OK")</f>
      </c>
      <c r="C11" s="4" t="inlineStr">
        <is>
          <t>Não vendido</t>
        </is>
      </c>
      <c r="D11" s="4" t="inlineStr">
        <is>
          <t>68</t>
        </is>
      </c>
      <c r="E11" s="5" t="inlineStr">
        <is>
          <t>38.750,00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=HYPERLINK("https://www.leilaoonline.com.br/lote/detalhe/188237", "013")</f>
      </c>
      <c r="B12" s="4" t="s">
        <f>=HYPERLINK("https://www.leilaoonline.com.br/lote/detalhe/188237", "veja o vídeo!! IMP/GM SILVERADO; 1997/1997; BRANCA; DIESEL - FUNCIONANDO")</f>
      </c>
      <c r="C12" s="4" t="inlineStr">
        <is>
          <t>Não vendido</t>
        </is>
      </c>
      <c r="D12" s="4" t="inlineStr">
        <is>
          <t>22</t>
        </is>
      </c>
      <c r="E12" s="5" t="inlineStr">
        <is>
          <t>31.500,00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=HYPERLINK("https://www.leilaoonline.com.br/lote/detalhe/188658", "014")</f>
      </c>
      <c r="B13" s="4" t="s">
        <f>=HYPERLINK("https://www.leilaoonline.com.br/lote/detalhe/188658", "veja o vídeo!! I/VW AMAROK V6 HIGH AC4; 2019/2019; CINZA; DIESEL - FUNCIONANDO - IPVA 2023 OK")</f>
      </c>
      <c r="C13" s="4" t="inlineStr">
        <is>
          <t>Não vendido</t>
        </is>
      </c>
      <c r="D13" s="4" t="inlineStr">
        <is>
          <t>57</t>
        </is>
      </c>
      <c r="E13" s="5" t="inlineStr">
        <is>
          <t>103.000,00</t>
        </is>
      </c>
      <c r="F13" s="4" t="inlineStr">
        <is>
          <t>1500.00</t>
        </is>
      </c>
    </row>
    <row collapsed="false" customFormat="false" customHeight="false" hidden="false" ht="12.1" outlineLevel="0" r="14">
      <c r="A14" s="5" t="s">
        <f>=HYPERLINK("https://www.leilaoonline.com.br/lote/detalhe/188239", "015")</f>
      </c>
      <c r="B14" s="4" t="s">
        <f>=HYPERLINK("https://www.leilaoonline.com.br/lote/detalhe/188239", "veja o vídeo!! CHEVROLET/MONTANA LS2; 2018/2019; PRATA; ALCO./GASOL. - FUNCIONANDO - FIPE R$ 58.277,00")</f>
      </c>
      <c r="C14" s="4" t="inlineStr">
        <is>
          <t>Não vendido</t>
        </is>
      </c>
      <c r="D14" s="4" t="inlineStr">
        <is>
          <t>63</t>
        </is>
      </c>
      <c r="E14" s="5" t="inlineStr">
        <is>
          <t>37.000,00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=HYPERLINK("https://www.leilaoonline.com.br/lote/detalhe/188233", "020")</f>
      </c>
      <c r="B15" s="4" t="s">
        <f>=HYPERLINK("https://www.leilaoonline.com.br/lote/detalhe/188233", "veja o vídeo!! FIAT/STRADA WORKING CE; 2015/2016; BRANCA; ALCO./GASOL. - FUNCIONANDO - IPVA 2023 OK")</f>
      </c>
      <c r="C15" s="4" t="inlineStr">
        <is>
          <t>Vendido</t>
        </is>
      </c>
      <c r="D15" s="4" t="inlineStr">
        <is>
          <t>63</t>
        </is>
      </c>
      <c r="E15" s="5" t="inlineStr">
        <is>
          <t>36.750,00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=HYPERLINK("https://www.leilaoonline.com.br/lote/detalhe/188657", "021")</f>
      </c>
      <c r="B16" s="4" t="s">
        <f>=HYPERLINK("https://www.leilaoonline.com.br/lote/detalhe/188657", "veja o vídeo!! CHEV/TRACKER T A LTZ; 2022/2023; PRETA; ALCO./GASOL. - FUNCIONANDO - IPVA 2023 OK - APROX. 2.800KM")</f>
      </c>
      <c r="C16" s="4" t="inlineStr">
        <is>
          <t>Não vendido</t>
        </is>
      </c>
      <c r="D16" s="4" t="inlineStr">
        <is>
          <t>48</t>
        </is>
      </c>
      <c r="E16" s="5" t="inlineStr">
        <is>
          <t>77.000,00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=HYPERLINK("https://www.leilaoonline.com.br/lote/detalhe/188234", "025")</f>
      </c>
      <c r="B17" s="4" t="s">
        <f>=HYPERLINK("https://www.leilaoonline.com.br/lote/detalhe/188234", "CHEVROLET/CRUZE LT NB; 2012/2012; ALCO./GASOL./GNV - FUNCIONANDO - PLACA FINAL A20")</f>
      </c>
      <c r="C17" s="4" t="inlineStr">
        <is>
          <t>Não vendido</t>
        </is>
      </c>
      <c r="D17" s="4" t="inlineStr">
        <is>
          <t>42</t>
        </is>
      </c>
      <c r="E17" s="5" t="inlineStr">
        <is>
          <t>22.000,00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=HYPERLINK("https://www.leilaoonline.com.br/lote/detalhe/188232", "027")</f>
      </c>
      <c r="B18" s="4" t="s">
        <f>=HYPERLINK("https://www.leilaoonline.com.br/lote/detalhe/188232", "VW AMAROK CD 4X4 HIG; 2012/2013; CABINE DUPLA - FUNCIONANDO - PLACA FINAL 38")</f>
      </c>
      <c r="C18" s="4" t="inlineStr">
        <is>
          <t>Não vendido</t>
        </is>
      </c>
      <c r="D18" s="4" t="inlineStr">
        <is>
          <t>36</t>
        </is>
      </c>
      <c r="E18" s="5" t="inlineStr">
        <is>
          <t>58.750,00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=HYPERLINK("https://www.leilaoonline.com.br/lote/detalhe/188236", "040")</f>
      </c>
      <c r="B19" s="4" t="s">
        <f>=HYPERLINK("https://www.leilaoonline.com.br/lote/detalhe/188236", "veja o vídeo!! FIAT/FIORINO 1.4 FLEX; 2016/2016; BRANCA; ALCO./GASOL./GNV - FUNCIONANDO - IPVA 2023 OK")</f>
      </c>
      <c r="C19" s="4" t="inlineStr">
        <is>
          <t>Vendido</t>
        </is>
      </c>
      <c r="D19" s="4" t="inlineStr">
        <is>
          <t>34</t>
        </is>
      </c>
      <c r="E19" s="5" t="inlineStr">
        <is>
          <t>39.500,00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=HYPERLINK("https://www.leilaoonline.com.br/lote/detalhe/188235", "045")</f>
      </c>
      <c r="B20" s="4" t="s">
        <f>=HYPERLINK("https://www.leilaoonline.com.br/lote/detalhe/188235", "veja o vídeo!! GM/BLAZER ADVANTAGE; 2007/2008; CINZA; ALCO./GASOL. - FUNCIONANDO")</f>
      </c>
      <c r="C20" s="4" t="inlineStr">
        <is>
          <t>Não vendido</t>
        </is>
      </c>
      <c r="D20" s="4" t="inlineStr">
        <is>
          <t>15</t>
        </is>
      </c>
      <c r="E20" s="5" t="inlineStr">
        <is>
          <t>21.500,00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=HYPERLINK("https://www.leilaoonline.com.br/lote/detalhe/188240", "055")</f>
      </c>
      <c r="B21" s="4" t="s">
        <f>=HYPERLINK("https://www.leilaoonline.com.br/lote/detalhe/188240", "veja o vídeo!! FIAT/STRADA WORKING CE; 2016/2016; BRANCA; ALCO./GASOL. - FUNCIONANDO - IPVA 2023 OK")</f>
      </c>
      <c r="C21" s="4" t="inlineStr">
        <is>
          <t>Não vendido</t>
        </is>
      </c>
      <c r="D21" s="4" t="inlineStr">
        <is>
          <t>40</t>
        </is>
      </c>
      <c r="E21" s="5" t="inlineStr">
        <is>
          <t>30.000,00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=HYPERLINK("https://www.leilaoonline.com.br/lote/detalhe/188238", "080")</f>
      </c>
      <c r="B22" s="4" t="s">
        <f>=HYPERLINK("https://www.leilaoonline.com.br/lote/detalhe/188238", "FIAT/DUCATO MAXI; 2001/2002; BRANCA; DIESEL - IPVA 2023 OK")</f>
      </c>
      <c r="C22" s="4" t="inlineStr">
        <is>
          <t>Não vendido</t>
        </is>
      </c>
      <c r="D22" s="4" t="inlineStr">
        <is>
          <t>7</t>
        </is>
      </c>
      <c r="E22" s="5" t="inlineStr">
        <is>
          <t>9.750,00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=HYPERLINK("https://www.leilaoonline.com.br/lote/detalhe/188242", "085")</f>
      </c>
      <c r="B23" s="4" t="s">
        <f>=HYPERLINK("https://www.leilaoonline.com.br/lote/detalhe/188242", "FIAT/DUCATO MAXICARGO; 2006/2007; AMARELA; DIESEL - IPVA 2023 OK")</f>
      </c>
      <c r="C23" s="4" t="inlineStr">
        <is>
          <t>Não vendido</t>
        </is>
      </c>
      <c r="D23" s="4" t="inlineStr">
        <is>
          <t>7</t>
        </is>
      </c>
      <c r="E23" s="5" t="inlineStr">
        <is>
          <t>9.750,00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=HYPERLINK("https://www.leilaoonline.com.br/lote/detalhe/188249", "090")</f>
      </c>
      <c r="B24" s="4" t="s">
        <f>=HYPERLINK("https://www.leilaoonline.com.br/lote/detalhe/188249", "CAMINHÃO M. BENZ/L1622; 2002/2002; BRANCA; DIESEL - FUNCIONANDO")</f>
      </c>
      <c r="C24" s="4" t="inlineStr">
        <is>
          <t>Não vendido</t>
        </is>
      </c>
      <c r="D24" s="4" t="inlineStr">
        <is>
          <t>42</t>
        </is>
      </c>
      <c r="E24" s="5" t="inlineStr">
        <is>
          <t>71.500,00</t>
        </is>
      </c>
      <c r="F24" s="4" t="inlineStr">
        <is>
          <t>1500.00</t>
        </is>
      </c>
    </row>
    <row collapsed="false" customFormat="false" customHeight="false" hidden="false" ht="12.1" outlineLevel="0" r="25">
      <c r="A25" s="5" t="s">
        <f>=HYPERLINK("https://www.leilaoonline.com.br/lote/detalhe/188248", "100")</f>
      </c>
      <c r="B25" s="4" t="s">
        <f>=HYPERLINK("https://www.leilaoonline.com.br/lote/detalhe/188248", "CAMINHÃO VW/15.180 CNM; 2010/2011; BRANCA; DIESEL - FUNCIONANDO")</f>
      </c>
      <c r="C25" s="4" t="inlineStr">
        <is>
          <t>Não vendido</t>
        </is>
      </c>
      <c r="D25" s="4" t="inlineStr">
        <is>
          <t>94</t>
        </is>
      </c>
      <c r="E25" s="5" t="inlineStr">
        <is>
          <t>149.500,00</t>
        </is>
      </c>
      <c r="F25" s="4" t="inlineStr">
        <is>
          <t>1500.00</t>
        </is>
      </c>
    </row>
    <row collapsed="false" customFormat="false" customHeight="false" hidden="false" ht="12.1" outlineLevel="0" r="26">
      <c r="A26" s="5" t="s">
        <f>=HYPERLINK("https://www.leilaoonline.com.br/lote/detalhe/188247", "105")</f>
      </c>
      <c r="B26" s="4" t="s">
        <f>=HYPERLINK("https://www.leilaoonline.com.br/lote/detalhe/188247", "FORD F12000 160; 2001/2001; COM CESTO AÉREO; BRANCA; DIESEL - FUNCIONANDO - FROTA 539")</f>
      </c>
      <c r="C26" s="4" t="inlineStr">
        <is>
          <t>Não vendido</t>
        </is>
      </c>
      <c r="D26" s="4" t="inlineStr">
        <is>
          <t>23</t>
        </is>
      </c>
      <c r="E26" s="5" t="inlineStr">
        <is>
          <t>31.000,00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=HYPERLINK("https://www.leilaoonline.com.br/lote/detalhe/188246", "110")</f>
      </c>
      <c r="B27" s="4" t="s">
        <f>=HYPERLINK("https://www.leilaoonline.com.br/lote/detalhe/188246", "CAMINHÃO VW 17.280; 2014/2015; BRANCO; DIESEL; CÂMBIO AUTOMÁTICO - FUNCIONANDO")</f>
      </c>
      <c r="C27" s="4" t="inlineStr">
        <is>
          <t>Não vendido</t>
        </is>
      </c>
      <c r="D27" s="4" t="inlineStr">
        <is>
          <t>7</t>
        </is>
      </c>
      <c r="E27" s="5" t="inlineStr">
        <is>
          <t>85.000,00</t>
        </is>
      </c>
      <c r="F27" s="4" t="inlineStr">
        <is>
          <t>2500.00</t>
        </is>
      </c>
    </row>
    <row collapsed="false" customFormat="false" customHeight="false" hidden="false" ht="12.1" outlineLevel="0" r="28">
      <c r="A28" s="5" t="s">
        <f>=HYPERLINK("https://www.leilaoonline.com.br/lote/detalhe/188245", "111")</f>
      </c>
      <c r="B28" s="4" t="s">
        <f>=HYPERLINK("https://www.leilaoonline.com.br/lote/detalhe/188245", "CAMINHÃO VW 17.280; 2014/2015; BRANCO; DIESEL; CÂMBIO AUTOMÁTICO; COM COMPACTADOR MARCA PLANALTO - FUNCIONANDO")</f>
      </c>
      <c r="C28" s="4" t="inlineStr">
        <is>
          <t>Não vendido</t>
        </is>
      </c>
      <c r="D28" s="4" t="inlineStr">
        <is>
          <t>9</t>
        </is>
      </c>
      <c r="E28" s="5" t="inlineStr">
        <is>
          <t>70.000,00</t>
        </is>
      </c>
      <c r="F28" s="4" t="inlineStr">
        <is>
          <t>2500.00</t>
        </is>
      </c>
    </row>
    <row collapsed="false" customFormat="false" customHeight="false" hidden="false" ht="12.1" outlineLevel="0" r="29">
      <c r="A29" s="5" t="s">
        <f>=HYPERLINK("https://www.leilaoonline.com.br/lote/detalhe/188243", "112")</f>
      </c>
      <c r="B29" s="4" t="s">
        <f>=HYPERLINK("https://www.leilaoonline.com.br/lote/detalhe/188243", "CAMINHÃO VW 17.280; 2014/2015; BRANCO; DIESEL; CÂMBIO AUTOMÁTICO; COM COMPACTADOR MARCA PLANALTO - FUNCIONANDO")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50.000,00</t>
        </is>
      </c>
      <c r="F29" s="4" t="inlineStr">
        <is>
          <t>2500.00</t>
        </is>
      </c>
    </row>
    <row collapsed="false" customFormat="false" customHeight="false" hidden="false" ht="12.1" outlineLevel="0" r="30">
      <c r="A30" s="5" t="s">
        <f>=HYPERLINK("https://www.leilaoonline.com.br/lote/detalhe/188244", "113")</f>
      </c>
      <c r="B30" s="4" t="s">
        <f>=HYPERLINK("https://www.leilaoonline.com.br/lote/detalhe/188244", "CAMINHÃO VW 17.280; 2014/2015; BRANCO; DIESEL; CÂMBIO AUTOMÁTICO - FUNCIONANDO")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50.000,00</t>
        </is>
      </c>
      <c r="F30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2026-06-19T09:12:42.00Z</dcterms:created>
  <dc:creator>Tellks Tecnologia</dc:creator>
  <cp:revision>0</cp:revision>
</cp:coreProperties>
</file>