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Fit 19 • Yamaha • WR-V 20 • I30 • City 18 • CR-V • Corolla • Citroen C3 • Onix Joy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30/08/2023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=HYPERLINK("https://www.leilaoonline.com.br/lote/detalhe/192749", "025")</f>
      </c>
      <c r="B11" s="4" t="s">
        <f>=HYPERLINK("https://www.leilaoonline.com.br/lote/detalhe/192749", "veja o vídeo!! HONDA/HR-V EXL CVT; 2020/2020; BRANCA; ALCO./GASOL. - FUNCIONANDO - IPVA 2023 OK - FIPE: R$ 118.084,00")</f>
      </c>
      <c r="C11" s="4" t="inlineStr">
        <is>
          <t>Não vendido</t>
        </is>
      </c>
      <c r="D11" s="4" t="inlineStr">
        <is>
          <t>47</t>
        </is>
      </c>
      <c r="E11" s="5" t="inlineStr">
        <is>
          <t>72.500,00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=HYPERLINK("https://www.leilaoonline.com.br/lote/detalhe/192523", "030")</f>
      </c>
      <c r="B12" s="4" t="s">
        <f>=HYPERLINK("https://www.leilaoonline.com.br/lote/detalhe/192523", "veja o vídeo!! I/PEUGEOT 208 ALLURE 1AT; 2021/2022; PRETA; ALCO./GASOL. - FUNCIONANDO - IPVA 2023 OK")</f>
      </c>
      <c r="C12" s="4" t="inlineStr">
        <is>
          <t>Não vendido</t>
        </is>
      </c>
      <c r="D12" s="4" t="inlineStr">
        <is>
          <t>25</t>
        </is>
      </c>
      <c r="E12" s="5" t="inlineStr">
        <is>
          <t>45.000,00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=HYPERLINK("https://www.leilaoonline.com.br/lote/detalhe/193013", "032")</f>
      </c>
      <c r="B13" s="4" t="s">
        <f>=HYPERLINK("https://www.leilaoonline.com.br/lote/detalhe/193013", "veja o vídeo!! TOYOTA/YARIS SD XL 15 AT; 2019/2019; BRANCA; ALCO./GASOL. - FUNCIONANDO - IPVA 2023 OK")</f>
      </c>
      <c r="C13" s="4" t="inlineStr">
        <is>
          <t>Não vendido</t>
        </is>
      </c>
      <c r="D13" s="4" t="inlineStr">
        <is>
          <t>29</t>
        </is>
      </c>
      <c r="E13" s="5" t="inlineStr">
        <is>
          <t>46.250,00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=HYPERLINK("https://www.leilaoonline.com.br/lote/detalhe/192529", "034")</f>
      </c>
      <c r="B14" s="4" t="s">
        <f>=HYPERLINK("https://www.leilaoonline.com.br/lote/detalhe/192529", "veja o vídeo!! HONDA/HR-V LX CVT; 2017/2018; CINZA; ALCO./GASOL. - FUNCIONANDO - IPVA 2023 OK")</f>
      </c>
      <c r="C14" s="4" t="inlineStr">
        <is>
          <t>Não vendido</t>
        </is>
      </c>
      <c r="D14" s="4" t="inlineStr">
        <is>
          <t>35</t>
        </is>
      </c>
      <c r="E14" s="5" t="inlineStr">
        <is>
          <t>58.000,00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=HYPERLINK("https://www.leilaoonline.com.br/lote/detalhe/192527", "043")</f>
      </c>
      <c r="B15" s="4" t="s">
        <f>=HYPERLINK("https://www.leilaoonline.com.br/lote/detalhe/192527", "veja o vídeo!! CHEV/ONIX JOY BLACK; 2020/2021; CINZA; ALCO./GASOL. - FUNCIONANDO - IPVA 2023 OK - APROX. 17.600KM")</f>
      </c>
      <c r="C15" s="4" t="inlineStr">
        <is>
          <t>Não vendido</t>
        </is>
      </c>
      <c r="D15" s="4" t="inlineStr">
        <is>
          <t>34</t>
        </is>
      </c>
      <c r="E15" s="5" t="inlineStr">
        <is>
          <t>44.500,00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=HYPERLINK("https://www.leilaoonline.com.br/lote/detalhe/193041", "044")</f>
      </c>
      <c r="B16" s="4" t="s">
        <f>=HYPERLINK("https://www.leilaoonline.com.br/lote/detalhe/193041", "HONDA/FIT EX CVT; 2014/2015; CINZA; ALCO./GASOL. - FUNCIONANDO - IPVA 2023 OK")</f>
      </c>
      <c r="C16" s="4" t="inlineStr">
        <is>
          <t>Não vendido</t>
        </is>
      </c>
      <c r="D16" s="4" t="inlineStr">
        <is>
          <t>8</t>
        </is>
      </c>
      <c r="E16" s="5" t="inlineStr">
        <is>
          <t>18.750,00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=HYPERLINK("https://www.leilaoonline.com.br/lote/detalhe/192524", "045")</f>
      </c>
      <c r="B17" s="4" t="s">
        <f>=HYPERLINK("https://www.leilaoonline.com.br/lote/detalhe/192524", "veja o vídeo!! HONDA/CITY PERSONAL; 2019/2019; CINZA; ALCO./GASOL. - FUNCIONANDO - IPVA 2023 OK")</f>
      </c>
      <c r="C17" s="4" t="inlineStr">
        <is>
          <t>Não vendido</t>
        </is>
      </c>
      <c r="D17" s="4" t="inlineStr">
        <is>
          <t>20</t>
        </is>
      </c>
      <c r="E17" s="5" t="inlineStr">
        <is>
          <t>24.500,00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=HYPERLINK("https://www.leilaoonline.com.br/lote/detalhe/193039", "046")</f>
      </c>
      <c r="B18" s="4" t="s">
        <f>=HYPERLINK("https://www.leilaoonline.com.br/lote/detalhe/193039", "veja o vídeo!! FIAT/STRADA WK CC E; 2019/2020; BRANCA; GAS./A./GNV - FUNCIONANDO - IPVA 2023 OK")</f>
      </c>
      <c r="C18" s="4" t="inlineStr">
        <is>
          <t>Não vendido</t>
        </is>
      </c>
      <c r="D18" s="4" t="inlineStr">
        <is>
          <t>13</t>
        </is>
      </c>
      <c r="E18" s="5" t="inlineStr">
        <is>
          <t>45.500,00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=HYPERLINK("https://www.leilaoonline.com.br/lote/detalhe/192530", "049")</f>
      </c>
      <c r="B19" s="4" t="s">
        <f>=HYPERLINK("https://www.leilaoonline.com.br/lote/detalhe/192530", "veja o vídeo!! I/HONDA CR-V EXL; 2008/2008; PRATA; GASOLINA - FUNCIONANDO - IPVA 2023 OK")</f>
      </c>
      <c r="C19" s="4" t="inlineStr">
        <is>
          <t>Não vendido</t>
        </is>
      </c>
      <c r="D19" s="4" t="inlineStr">
        <is>
          <t>19</t>
        </is>
      </c>
      <c r="E19" s="5" t="inlineStr">
        <is>
          <t>32.500,00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=HYPERLINK("https://www.leilaoonline.com.br/lote/detalhe/192525", "050")</f>
      </c>
      <c r="B20" s="4" t="s">
        <f>=HYPERLINK("https://www.leilaoonline.com.br/lote/detalhe/192525", "veja o vídeo!! TOYOTA/COROLLA GLI18 CVT; 2016/2017; PRATA; ALCO./GASOL. - FUNCIONANDO - IPVA 2023 OK")</f>
      </c>
      <c r="C20" s="4" t="inlineStr">
        <is>
          <t>Não vendido</t>
        </is>
      </c>
      <c r="D20" s="4" t="inlineStr">
        <is>
          <t>33</t>
        </is>
      </c>
      <c r="E20" s="5" t="inlineStr">
        <is>
          <t>56.250,00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=HYPERLINK("https://www.leilaoonline.com.br/lote/detalhe/192977", "051")</f>
      </c>
      <c r="B21" s="4" t="s">
        <f>=HYPERLINK("https://www.leilaoonline.com.br/lote/detalhe/192977", "veja o vídeo!! VW/NOVO FOX ROCK RIO MB; 2015/2016; VERMELHA; ALCO./GASOL. - FUNCIONANDO")</f>
      </c>
      <c r="C21" s="4" t="inlineStr">
        <is>
          <t>Não vendido</t>
        </is>
      </c>
      <c r="D21" s="4" t="inlineStr">
        <is>
          <t>22</t>
        </is>
      </c>
      <c r="E21" s="5" t="inlineStr">
        <is>
          <t>29.000,00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=HYPERLINK("https://www.leilaoonline.com.br/lote/detalhe/193012", "052")</f>
      </c>
      <c r="B22" s="4" t="s">
        <f>=HYPERLINK("https://www.leilaoonline.com.br/lote/detalhe/193012", "veja o vídeo!! HONDA/HR-V EXL CVT; 2021/2021; CINZA; ALCO./GASOL. - FUNCIONANDO")</f>
      </c>
      <c r="C22" s="4" t="inlineStr">
        <is>
          <t>Não vendido</t>
        </is>
      </c>
      <c r="D22" s="4" t="inlineStr">
        <is>
          <t>44</t>
        </is>
      </c>
      <c r="E22" s="5" t="inlineStr">
        <is>
          <t>68.750,00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=HYPERLINK("https://www.leilaoonline.com.br/lote/detalhe/192535", "053")</f>
      </c>
      <c r="B23" s="4" t="s">
        <f>=HYPERLINK("https://www.leilaoonline.com.br/lote/detalhe/192535", "veja o vídeo!! I/VOLVO S60 2.0 T5 KINET; 2015/2015; BRANCA; GASOLINA - FUNCIONANDO")</f>
      </c>
      <c r="C23" s="4" t="inlineStr">
        <is>
          <t>Não vendido</t>
        </is>
      </c>
      <c r="D23" s="4" t="inlineStr">
        <is>
          <t>77</t>
        </is>
      </c>
      <c r="E23" s="5" t="inlineStr">
        <is>
          <t>53.500,00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=HYPERLINK("https://www.leilaoonline.com.br/lote/detalhe/192536", "055")</f>
      </c>
      <c r="B24" s="4" t="s">
        <f>=HYPERLINK("https://www.leilaoonline.com.br/lote/detalhe/192536", "veja o vídeo!! YAMAHA/MT09 TRACER; 2020/2021; PRETA; GASOLINA - FUNCIONANDO - IPVA 2023 OK")</f>
      </c>
      <c r="C24" s="4" t="inlineStr">
        <is>
          <t>Não vendido</t>
        </is>
      </c>
      <c r="D24" s="4" t="inlineStr">
        <is>
          <t>14</t>
        </is>
      </c>
      <c r="E24" s="5" t="inlineStr">
        <is>
          <t>24.000,00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=HYPERLINK("https://www.leilaoonline.com.br/lote/detalhe/192744", "057")</f>
      </c>
      <c r="B25" s="4" t="s">
        <f>=HYPERLINK("https://www.leilaoonline.com.br/lote/detalhe/192744", "veja o vídeo!! FIAT/STRADA HD WK CC E; 2019/2019; BRANCA; ALCO./GASOL. - FUNCIONANDO - IPVA 2023 OK")</f>
      </c>
      <c r="C25" s="4" t="inlineStr">
        <is>
          <t>Não vendido</t>
        </is>
      </c>
      <c r="D25" s="4" t="inlineStr">
        <is>
          <t>18</t>
        </is>
      </c>
      <c r="E25" s="5" t="inlineStr">
        <is>
          <t>31.250,00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=HYPERLINK("https://www.leilaoonline.com.br/lote/detalhe/192972", "059")</f>
      </c>
      <c r="B26" s="4" t="s">
        <f>=HYPERLINK("https://www.leilaoonline.com.br/lote/detalhe/192972", "veja o vídeo!! HONDA/WR-V EX CVT; 2018/2018; CINZA; ALCO./GASOL. - FUNCIONANDO - IPVA 2023 OK")</f>
      </c>
      <c r="C26" s="4" t="inlineStr">
        <is>
          <t>Não vendido</t>
        </is>
      </c>
      <c r="D26" s="4" t="inlineStr">
        <is>
          <t>29</t>
        </is>
      </c>
      <c r="E26" s="5" t="inlineStr">
        <is>
          <t>50.000,00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=HYPERLINK("https://www.leilaoonline.com.br/lote/detalhe/192537", "060")</f>
      </c>
      <c r="B27" s="4" t="s">
        <f>=HYPERLINK("https://www.leilaoonline.com.br/lote/detalhe/192537", "I/HYUNDAI I30 2.0; 2011/2012; PRETA; GASOLINA - FUNCIONANDO")</f>
      </c>
      <c r="C27" s="4" t="inlineStr">
        <is>
          <t>Não vendido</t>
        </is>
      </c>
      <c r="D27" s="4" t="inlineStr">
        <is>
          <t>9</t>
        </is>
      </c>
      <c r="E27" s="5" t="inlineStr">
        <is>
          <t>20.000,00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=HYPERLINK("https://www.leilaoonline.com.br/lote/detalhe/192750", "063")</f>
      </c>
      <c r="B28" s="4" t="s">
        <f>=HYPERLINK("https://www.leilaoonline.com.br/lote/detalhe/192750", "veja o vídeo!! HONDA/FIT EXL CVT; 2018/2019; VERMELHA; ALCO./GASOL. - FUNCIONANDO - IPVA 2023 OK")</f>
      </c>
      <c r="C28" s="4" t="inlineStr">
        <is>
          <t>Não vendido</t>
        </is>
      </c>
      <c r="D28" s="4" t="inlineStr">
        <is>
          <t>33</t>
        </is>
      </c>
      <c r="E28" s="5" t="inlineStr">
        <is>
          <t>54.000,00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=HYPERLINK("https://www.leilaoonline.com.br/lote/detalhe/192532", "065")</f>
      </c>
      <c r="B29" s="4" t="s">
        <f>=HYPERLINK("https://www.leilaoonline.com.br/lote/detalhe/192532", "veja o vídeo!! HONDA/FIT PERSONAL; 2018/2019; PRATA; ALCO./GASOL. - FUNCIONANDO - IPVA 2023 OK - APROX. 21.500KM")</f>
      </c>
      <c r="C29" s="4" t="inlineStr">
        <is>
          <t>Não vendido</t>
        </is>
      </c>
      <c r="D29" s="4" t="inlineStr">
        <is>
          <t>24</t>
        </is>
      </c>
      <c r="E29" s="5" t="inlineStr">
        <is>
          <t>43.750,00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=HYPERLINK("https://www.leilaoonline.com.br/lote/detalhe/192740", "067")</f>
      </c>
      <c r="B30" s="4" t="s">
        <f>=HYPERLINK("https://www.leilaoonline.com.br/lote/detalhe/192740", "veja o vídeo!! FIAT/STRADA WORKING CE; 2015/2016; PRATA; ALCO./GASOL. - FUNCIONANDO - IPVA 2023 OK")</f>
      </c>
      <c r="C30" s="4" t="inlineStr">
        <is>
          <t>Não vendido</t>
        </is>
      </c>
      <c r="D30" s="4" t="inlineStr">
        <is>
          <t>22</t>
        </is>
      </c>
      <c r="E30" s="5" t="inlineStr">
        <is>
          <t>24.000,00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=HYPERLINK("https://www.leilaoonline.com.br/lote/detalhe/192531", "070")</f>
      </c>
      <c r="B31" s="4" t="s">
        <f>=HYPERLINK("https://www.leilaoonline.com.br/lote/detalhe/192531", "veja o vídeo!! HONDA/WR-V EXL CVT; 2019/2020; CINZA; ALCO./GASOL. - FUNCIONANDO - IPVA 2023 OK")</f>
      </c>
      <c r="C31" s="4" t="inlineStr">
        <is>
          <t>Não vendido</t>
        </is>
      </c>
      <c r="D31" s="4" t="inlineStr">
        <is>
          <t>87</t>
        </is>
      </c>
      <c r="E31" s="5" t="inlineStr">
        <is>
          <t>58.000,00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=HYPERLINK("https://www.leilaoonline.com.br/lote/detalhe/192533", "075")</f>
      </c>
      <c r="B32" s="4" t="s">
        <f>=HYPERLINK("https://www.leilaoonline.com.br/lote/detalhe/192533", "veja o vídeo!! HONDA/CITY EX CVT; 2018/2018; BRANCA; ALCO./GASOL. - FUNCIONANDO - IPVA 2023 OK")</f>
      </c>
      <c r="C32" s="4" t="inlineStr">
        <is>
          <t>Não vendido</t>
        </is>
      </c>
      <c r="D32" s="4" t="inlineStr">
        <is>
          <t>51</t>
        </is>
      </c>
      <c r="E32" s="5" t="inlineStr">
        <is>
          <t>40.000,00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=HYPERLINK("https://www.leilaoonline.com.br/lote/detalhe/192539", "077")</f>
      </c>
      <c r="B33" s="4" t="s">
        <f>=HYPERLINK("https://www.leilaoonline.com.br/lote/detalhe/192539", "veja o vídeo!! I/HONDA CR-V LX FLEX; 2013/2013; PRETA; ALCO./GASOL. - FUNCIONANDO")</f>
      </c>
      <c r="C33" s="4" t="inlineStr">
        <is>
          <t>Não vendido</t>
        </is>
      </c>
      <c r="D33" s="4" t="inlineStr">
        <is>
          <t>3</t>
        </is>
      </c>
      <c r="E33" s="5" t="inlineStr">
        <is>
          <t>12.500,00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=HYPERLINK("https://www.leilaoonline.com.br/lote/detalhe/192538", "080")</f>
      </c>
      <c r="B34" s="4" t="s">
        <f>=HYPERLINK("https://www.leilaoonline.com.br/lote/detalhe/192538", "veja o vídeo!! CITROEN/C3 PICASSO EXC A; 2013/2013; PRETA; ALCO./GASOL. - FUNCIONANDO - IPVA 2023 OK")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=HYPERLINK("https://www.leilaoonline.com.br/lote/detalhe/192534", "083")</f>
      </c>
      <c r="B35" s="4" t="s">
        <f>=HYPERLINK("https://www.leilaoonline.com.br/lote/detalhe/192534", "veja o vídeo!! CHEV/ONIX JOY; 2020/2020; BRANCA; ALCO./GASOL. - FUNCIONANDO - IPVA 2023 OK")</f>
      </c>
      <c r="C35" s="4" t="inlineStr">
        <is>
          <t>Não vendido</t>
        </is>
      </c>
      <c r="D35" s="4" t="inlineStr">
        <is>
          <t>52</t>
        </is>
      </c>
      <c r="E35" s="5" t="inlineStr">
        <is>
          <t>35.500,00</t>
        </is>
      </c>
      <c r="F3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2026-11-05T17:25:59.00Z</dcterms:created>
  <dc:creator>Tellks Tecnologia</dc:creator>
  <cp:revision>0</cp:revision>
</cp:coreProperties>
</file>