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Compass • HR-V 21 • Captur 19 • Onix 22 • S10 17 • City 18 • Fit 19 • Spin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=HYPERLINK("https://www.leilaoonline.com.br/lote/detalhe/203070", "003")</f>
      </c>
      <c r="B11" s="4" t="s">
        <f>=HYPERLINK("https://www.leilaoonline.com.br/lote/detalhe/203070", "veja o vídeo!! TOYOTA/COROLLA GLI18 CVT; 2016/2017; PRATA; ALCO./GASOL. - FUNCIONANDO - IPVA 2023 OK")</f>
      </c>
      <c r="C11" s="4" t="inlineStr">
        <is>
          <t>Vendido</t>
        </is>
      </c>
      <c r="D11" s="4" t="inlineStr">
        <is>
          <t>11</t>
        </is>
      </c>
      <c r="E11" s="5" t="inlineStr">
        <is>
          <t>49.500,00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=HYPERLINK("https://www.leilaoonline.com.br/lote/detalhe/203021", "007")</f>
      </c>
      <c r="B12" s="4" t="s">
        <f>=HYPERLINK("https://www.leilaoonline.com.br/lote/detalhe/203021", "veja o vídeo!! CHEVROLET/SPIN 1.8L MT LS E.; 2021/2021; PRATA; ALCO./GASOL. - FUNC. - FROTA F83 - IPVA 2023 OK - FIPE: R$ 70.794,00")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=HYPERLINK("https://www.leilaoonline.com.br/lote/detalhe/203073", "011")</f>
      </c>
      <c r="B13" s="4" t="s">
        <f>=HYPERLINK("https://www.leilaoonline.com.br/lote/detalhe/203073", "HONDA/HR-V EX CVT; 2019/2019; PRATA; ALCO./GASOL. - FUNCIONANDO - IPVA 2023 OK")</f>
      </c>
      <c r="C13" s="4" t="inlineStr">
        <is>
          <t>Vendido</t>
        </is>
      </c>
      <c r="D13" s="4" t="inlineStr">
        <is>
          <t>41</t>
        </is>
      </c>
      <c r="E13" s="5" t="inlineStr">
        <is>
          <t>64.500,00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=HYPERLINK("https://www.leilaoonline.com.br/lote/detalhe/203027", "013")</f>
      </c>
      <c r="B14" s="4" t="s">
        <f>=HYPERLINK("https://www.leilaoonline.com.br/lote/detalhe/203027", "CHEVROLET/S10 LTZ DD4A; 2017/2017; AZUL; DIESEL - FUNCIONANDO - IPVA 2023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73.000,00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=HYPERLINK("https://www.leilaoonline.com.br/lote/detalhe/203026", "014")</f>
      </c>
      <c r="B15" s="4" t="s">
        <f>=HYPERLINK("https://www.leilaoonline.com.br/lote/detalhe/203026", "veja o vídeo!! HONDA/HR-V EXL CVT; 2021/2021; CINZA; ALCO./GASOL. - FUNCIONANDO - FIPE R$ 125.501,00")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87.500,00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=HYPERLINK("https://www.leilaoonline.com.br/lote/detalhe/203025", "016")</f>
      </c>
      <c r="B16" s="4" t="s">
        <f>=HYPERLINK("https://www.leilaoonline.com.br/lote/detalhe/203025", "veja o vídeo!! CHEV/ONIX 10MT LT2; 2021/2022; BRANCA; ALCO./GASOL. - FUNC. - IPVA 2023 OK - APROX. 18.900KM")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=HYPERLINK("https://www.leilaoonline.com.br/lote/detalhe/203071", "017")</f>
      </c>
      <c r="B17" s="4" t="s">
        <f>=HYPERLINK("https://www.leilaoonline.com.br/lote/detalhe/203071", "veja o vídeo!! HYUNDAI/HB20 1.0M UNIQUE; 2018/2019; PRATA; ALCO./GASOL. - FUNCIONANDO - IPVA 2023 OK")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32.000,00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=HYPERLINK("https://www.leilaoonline.com.br/lote/detalhe/203074", "018")</f>
      </c>
      <c r="B18" s="4" t="s">
        <f>=HYPERLINK("https://www.leilaoonline.com.br/lote/detalhe/203074", "veja o vídeo!! RENAULT/CAPTUR LIFE 16 A; 2018/2019; VERMELHA; ALCO./GASOL. - FUNC. - IPVA 2023 OK - APROX. 20.900KM")</f>
      </c>
      <c r="C18" s="4" t="inlineStr">
        <is>
          <t>Vendido</t>
        </is>
      </c>
      <c r="D18" s="4" t="inlineStr">
        <is>
          <t>26</t>
        </is>
      </c>
      <c r="E18" s="5" t="inlineStr">
        <is>
          <t>44.000,00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=HYPERLINK("https://www.leilaoonline.com.br/lote/detalhe/203023", "019")</f>
      </c>
      <c r="B19" s="4" t="s">
        <f>=HYPERLINK("https://www.leilaoonline.com.br/lote/detalhe/203023", "veja o vídeo!! CAMINHÃO VW/5.140E DELIVERY; 2010/2010; BRANCA; DIESEL - FUNCIONANDO - IPVA 2023 OK")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85.000,00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=HYPERLINK("https://www.leilaoonline.com.br/lote/detalhe/203242", "020")</f>
      </c>
      <c r="B20" s="4" t="s">
        <f>=HYPERLINK("https://www.leilaoonline.com.br/lote/detalhe/203242", "veja o vídeo!! I/PEUGEOT 3008 GRIFFE; 2011/2012; PRATA; GASOLINA - FUNCIONANDO - IPVA 2023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=HYPERLINK("https://www.leilaoonline.com.br/lote/detalhe/203359", "021")</f>
      </c>
      <c r="B21" s="4" t="s">
        <f>=HYPERLINK("https://www.leilaoonline.com.br/lote/detalhe/203359", "veja o vídeo!! CHEVROLET/ONIX 10MT JOYE; 2018/2018; CINZA; ALCO./GASOL. - FUNCIONANDO - IPVA 2023 OK")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=HYPERLINK("https://www.leilaoonline.com.br/lote/detalhe/203024", "024")</f>
      </c>
      <c r="B22" s="4" t="s">
        <f>=HYPERLINK("https://www.leilaoonline.com.br/lote/detalhe/203024", "JEEP COMPASS LONGITUDE; 2021/2021; AUTOMÁTICO; DIESEL - FUNCIONANDO - FROTA 83 - IPVA 2023 OK - FIPE R$ 169.307,00")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=HYPERLINK("https://www.leilaoonline.com.br/lote/detalhe/203022", "025")</f>
      </c>
      <c r="B23" s="4" t="s">
        <f>=HYPERLINK("https://www.leilaoonline.com.br/lote/detalhe/203022", "veja o vídeo!! I/CHEVROLET CAMARO 2SS; 2012/2013; BRANCA; GASOLINA - FUNCIONANDO - IPVA 2023 OK")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77.500,00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=HYPERLINK("https://www.leilaoonline.com.br/lote/detalhe/203072", "028")</f>
      </c>
      <c r="B24" s="4" t="s">
        <f>=HYPERLINK("https://www.leilaoonline.com.br/lote/detalhe/203072", "veja o vídeo!! HONDA/HR-V EXL CVT; 2016/2016; CINZA; ALCO./GASOL. - FUNCIONANDO - IPVA 2023 OK")</f>
      </c>
      <c r="C24" s="4" t="inlineStr">
        <is>
          <t>Vendido</t>
        </is>
      </c>
      <c r="D24" s="4" t="inlineStr">
        <is>
          <t>43</t>
        </is>
      </c>
      <c r="E24" s="5" t="inlineStr">
        <is>
          <t>56.000,00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=HYPERLINK("https://www.leilaoonline.com.br/lote/detalhe/203076", "029")</f>
      </c>
      <c r="B25" s="4" t="s">
        <f>=HYPERLINK("https://www.leilaoonline.com.br/lote/detalhe/203076", "veja o vídeo!! HONDA/CITY PERSONAL; 2019/2019; AZUL; ALCO./GASOL. - FUNCIONANDO - IPVA 2023 OK - APROX. 46.000KM")</f>
      </c>
      <c r="C25" s="4" t="inlineStr">
        <is>
          <t>Não vendido</t>
        </is>
      </c>
      <c r="D25" s="4" t="inlineStr">
        <is>
          <t>62</t>
        </is>
      </c>
      <c r="E25" s="5" t="inlineStr">
        <is>
          <t>43.500,00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=HYPERLINK("https://www.leilaoonline.com.br/lote/detalhe/203077", "030")</f>
      </c>
      <c r="B26" s="4" t="s">
        <f>=HYPERLINK("https://www.leilaoonline.com.br/lote/detalhe/203077", "veja o vídeo!! HONDA/HR-V EXL CVT; 2020/2020; BRANCA; ALCO./GASOL. - FUNCIONANDO - IPVA 2023 OK - FIPE R$ 114.265,00")</f>
      </c>
      <c r="C26" s="4" t="inlineStr">
        <is>
          <t>Não vendido</t>
        </is>
      </c>
      <c r="D26" s="4" t="inlineStr">
        <is>
          <t>54</t>
        </is>
      </c>
      <c r="E26" s="5" t="inlineStr">
        <is>
          <t>71.500,00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=HYPERLINK("https://www.leilaoonline.com.br/lote/detalhe/203080", "031")</f>
      </c>
      <c r="B27" s="4" t="s">
        <f>=HYPERLINK("https://www.leilaoonline.com.br/lote/detalhe/203080", "veja o vídeo!! VW/GOL 1.0L MC4; 2021/2022; BRANCA; ALCO./GASOL. - FUNCIONANDO - IPVA 2023 OK")</f>
      </c>
      <c r="C27" s="4" t="inlineStr">
        <is>
          <t>Vendido</t>
        </is>
      </c>
      <c r="D27" s="4" t="inlineStr">
        <is>
          <t>10</t>
        </is>
      </c>
      <c r="E27" s="5" t="inlineStr">
        <is>
          <t>39.500,00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=HYPERLINK("https://www.leilaoonline.com.br/lote/detalhe/203091", "032")</f>
      </c>
      <c r="B28" s="4" t="s">
        <f>=HYPERLINK("https://www.leilaoonline.com.br/lote/detalhe/203091", "I/M.BENZ GLE63AMG; 2015/2016; PRETA; GASOLINA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=HYPERLINK("https://www.leilaoonline.com.br/lote/detalhe/203028", "033")</f>
      </c>
      <c r="B29" s="4" t="s">
        <f>=HYPERLINK("https://www.leilaoonline.com.br/lote/detalhe/203028", "veja o vídeo!! CHEVROLET/SPIN 1.8L MT LS E.; 2021/2021; PRATA; ALCO./GASOL. - FUNC. - FROTA H16 - IPVA 2023 OK - FIPE: R$ 70.794,00")</f>
      </c>
      <c r="C29" s="4" t="inlineStr">
        <is>
          <t>Vendido</t>
        </is>
      </c>
      <c r="D29" s="4" t="inlineStr">
        <is>
          <t>1</t>
        </is>
      </c>
      <c r="E29" s="5" t="inlineStr">
        <is>
          <t>45.000,00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=HYPERLINK("https://www.leilaoonline.com.br/lote/detalhe/203079", "034")</f>
      </c>
      <c r="B30" s="4" t="s">
        <f>=HYPERLINK("https://www.leilaoonline.com.br/lote/detalhe/203079", "veja o vídeo!! CHEV/ONIX JOY; 2020/2020; AZUL; ALCO./GASOL. - FUNCIONANDO - IPVA 2023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=HYPERLINK("https://www.leilaoonline.com.br/lote/detalhe/203075", "035")</f>
      </c>
      <c r="B31" s="4" t="s">
        <f>=HYPERLINK("https://www.leilaoonline.com.br/lote/detalhe/203075", "veja o video!! BMW/320I ACTIVE FLEX; 2018/2018; BRANCA; ALCO./GASOL. - FUNC. - APROX. 45.200KM - FIPE: R$ 153.451,00")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92.500,00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=HYPERLINK("https://www.leilaoonline.com.br/lote/detalhe/203067", "040")</f>
      </c>
      <c r="B32" s="4" t="s">
        <f>=HYPERLINK("https://www.leilaoonline.com.br/lote/detalhe/203067", "veja o vídeo!! MMC/PAJERO SPORT HPE; 2008/2008; CINZA; GASOL./GNV - FUNCIONANDO - IPVA 2023 OK")</f>
      </c>
      <c r="C32" s="4" t="inlineStr">
        <is>
          <t>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=HYPERLINK("https://www.leilaoonline.com.br/lote/detalhe/203078", "042")</f>
      </c>
      <c r="B33" s="4" t="s">
        <f>=HYPERLINK("https://www.leilaoonline.com.br/lote/detalhe/203078", "veja o vídeo!! GM/OPALA; 1971/1971; VERMELHA; GASOLINA - FUNCIONANDO")</f>
      </c>
      <c r="C33" s="4" t="inlineStr">
        <is>
          <t>Não vendido</t>
        </is>
      </c>
      <c r="D33" s="4" t="inlineStr">
        <is>
          <t>38</t>
        </is>
      </c>
      <c r="E33" s="5" t="inlineStr">
        <is>
          <t>23.000,00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=HYPERLINK("https://www.leilaoonline.com.br/lote/detalhe/203033", "043")</f>
      </c>
      <c r="B34" s="4" t="s">
        <f>=HYPERLINK("https://www.leilaoonline.com.br/lote/detalhe/203033", "veja o vídeo!! TOYOTA/ETIOS HB CROSS; 2015/2015; PRATA; ALCO./GASOL. - FUNCIONANDO - IPVA 2023 OK")</f>
      </c>
      <c r="C34" s="4" t="inlineStr">
        <is>
          <t>Vendido</t>
        </is>
      </c>
      <c r="D34" s="4" t="inlineStr">
        <is>
          <t>21</t>
        </is>
      </c>
      <c r="E34" s="5" t="inlineStr">
        <is>
          <t>29.000,00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=HYPERLINK("https://www.leilaoonline.com.br/lote/detalhe/203032", "044")</f>
      </c>
      <c r="B35" s="4" t="s">
        <f>=HYPERLINK("https://www.leilaoonline.com.br/lote/detalhe/203032", "GM/MERIVA JOY; 2009/2010; BRANCA; ALCO./GASOL. - FUNCIONANDO - IPVA 2023 OK")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=HYPERLINK("https://www.leilaoonline.com.br/lote/detalhe/203034", "045")</f>
      </c>
      <c r="B36" s="4" t="s">
        <f>=HYPERLINK("https://www.leilaoonline.com.br/lote/detalhe/203034", "veja o vídeo!! CHEVROLET/MONTANA LS; 2011/2012; BRANCA; ALCO./GASOL. - FUNCIONANDO - IPVA 2023 OK")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=HYPERLINK("https://www.leilaoonline.com.br/lote/detalhe/203031", "046")</f>
      </c>
      <c r="B37" s="4" t="s">
        <f>=HYPERLINK("https://www.leilaoonline.com.br/lote/detalhe/203031", "veja o vídeo!! I/CHEVROLET AGILE LTZ; 2011/2011; BRANCA; ALCO./GASOL. - FUNCIONANDO - IPVA 2023 OK")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=HYPERLINK("https://www.leilaoonline.com.br/lote/detalhe/203029", "047")</f>
      </c>
      <c r="B38" s="4" t="s">
        <f>=HYPERLINK("https://www.leilaoonline.com.br/lote/detalhe/203029", "veja o vídeo!! I/HONDA CR-V EXL; 2008/2008; PRATA; GASOLINA - FUNCIONANDO - IPVA 2023 OK")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=HYPERLINK("https://www.leilaoonline.com.br/lote/detalhe/203030", "048")</f>
      </c>
      <c r="B39" s="4" t="s">
        <f>=HYPERLINK("https://www.leilaoonline.com.br/lote/detalhe/203030", "RARIDADE IMP CHEVROLET; 1929/1929; VERMELHA; GASOLINA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=HYPERLINK("https://www.leilaoonline.com.br/lote/detalhe/203035", "049")</f>
      </c>
      <c r="B40" s="4" t="s">
        <f>=HYPERLINK("https://www.leilaoonline.com.br/lote/detalhe/203035", "FIAT/STRADA WORKING 1.4; 2014/2014; VERMELHA; ALCO./GASOL. - FUNCIONANDO - IPVA 2023 OK")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23.500,00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=HYPERLINK("https://www.leilaoonline.com.br/lote/detalhe/203044", "050")</f>
      </c>
      <c r="B41" s="4" t="s">
        <f>=HYPERLINK("https://www.leilaoonline.com.br/lote/detalhe/203044", "veja o vídeo!! HYUNDAI/HB20 10M SENSE; 2020/2021; PRATA; ALCO./GASOL. - FUNC. - IPVA 2023 OK - FIPE: R$ 59.873,00")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32.500,00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=HYPERLINK("https://www.leilaoonline.com.br/lote/detalhe/203066", "051")</f>
      </c>
      <c r="B42" s="4" t="s">
        <f>=HYPERLINK("https://www.leilaoonline.com.br/lote/detalhe/203066", "veja o vídeo!! HONDA/CITY EX FLEX; 2011/2011; PRETA; ALCO./GASOL. - FUNCIONANDO - IPVA 2023 OK")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27.000,00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=HYPERLINK("https://www.leilaoonline.com.br/lote/detalhe/203040", "052")</f>
      </c>
      <c r="B43" s="4" t="s">
        <f>=HYPERLINK("https://www.leilaoonline.com.br/lote/detalhe/203040", "VW/PASSAT LS; 1975/1975; MARROM; ALCOOL - FUNCIONANDO - TURBO LEGALIZADO")</f>
      </c>
      <c r="C43" s="4" t="inlineStr">
        <is>
          <t>Vendido</t>
        </is>
      </c>
      <c r="D43" s="4" t="inlineStr">
        <is>
          <t>23</t>
        </is>
      </c>
      <c r="E43" s="5" t="inlineStr">
        <is>
          <t>21.000,00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=HYPERLINK("https://www.leilaoonline.com.br/lote/detalhe/203036", "053")</f>
      </c>
      <c r="B44" s="4" t="s">
        <f>=HYPERLINK("https://www.leilaoonline.com.br/lote/detalhe/203036", "EVOQUE PURE P5D; 2015/2015 - IPVA 2023 OK")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=HYPERLINK("https://www.leilaoonline.com.br/lote/detalhe/203286", "055")</f>
      </c>
      <c r="B45" s="4" t="s">
        <f>=HYPERLINK("https://www.leilaoonline.com.br/lote/detalhe/203286", "veja o vídeo!! I/VW SPACEFOX; 2008/2009; PRATA; ALCO./GASOL. - FUNCIONANDO - IPVA 2023 OK")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18.500,00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=HYPERLINK("https://www.leilaoonline.com.br/lote/detalhe/203037", "058")</f>
      </c>
      <c r="B46" s="4" t="s">
        <f>=HYPERLINK("https://www.leilaoonline.com.br/lote/detalhe/203037", "FIAT DOBLO ESSENCE 7L E; 2021/2021 - FUNCIONANDO - FROTA 62 - IPVA 2023 OK - FIPE R$ 82.424,00")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=HYPERLINK("https://www.leilaoonline.com.br/lote/detalhe/203041", "059")</f>
      </c>
      <c r="B47" s="4" t="s">
        <f>=HYPERLINK("https://www.leilaoonline.com.br/lote/detalhe/203041", "veja o vídeo!! VW/SAVEIRO CL 1.8 MI; 1999/1999; PRETA; ALCOOL - FUNCIONANDO - TURBO LEGALIZADO")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=HYPERLINK("https://www.leilaoonline.com.br/lote/detalhe/203039", "060")</f>
      </c>
      <c r="B48" s="4" t="s">
        <f>=HYPERLINK("https://www.leilaoonline.com.br/lote/detalhe/203039", "veja o vídeo!! HONDA/FIT PERSONAL; 2018/2019; PRATA; ALCO./GASOL. - FUNCIONANDO - IPVA 2023 OK")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=HYPERLINK("https://www.leilaoonline.com.br/lote/detalhe/203045", "063")</f>
      </c>
      <c r="B49" s="4" t="s">
        <f>=HYPERLINK("https://www.leilaoonline.com.br/lote/detalhe/203045", "CHEVROLET/SPIN 1.8L MT LS E.; 2021/2021; PRATA; ALCO./GASOL. - FUNC. - FROTA I22 - IPVA 2023 OK - FIPE: R$ 70.794,00")</f>
      </c>
      <c r="C49" s="4" t="inlineStr">
        <is>
          <t>Vendido</t>
        </is>
      </c>
      <c r="D49" s="4" t="inlineStr">
        <is>
          <t>1</t>
        </is>
      </c>
      <c r="E49" s="5" t="inlineStr">
        <is>
          <t>45.000,00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=HYPERLINK("https://www.leilaoonline.com.br/lote/detalhe/203047", "065")</f>
      </c>
      <c r="B50" s="4" t="s">
        <f>=HYPERLINK("https://www.leilaoonline.com.br/lote/detalhe/203047", "veja o vídeo!! RENAULT/DUSTER 16 D 4X2; 2011/2012; PRATA; ALCO./GASOL.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=HYPERLINK("https://www.leilaoonline.com.br/lote/detalhe/203287", "067")</f>
      </c>
      <c r="B51" s="4" t="s">
        <f>=HYPERLINK("https://www.leilaoonline.com.br/lote/detalhe/203287", "VW/GOL 1.0; 2009/2010; PRATA; ALCO./GASOL. - FUNCIONANDO - IPVA 2023 OK")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14.000,00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=HYPERLINK("https://www.leilaoonline.com.br/lote/detalhe/203046", "070")</f>
      </c>
      <c r="B52" s="4" t="s">
        <f>=HYPERLINK("https://www.leilaoonline.com.br/lote/detalhe/203046", "veja o vídeo!! JEEP/COMPASS LONGITUDE F; 2017/2017; BRANCA; ALCO./GASOL. - FUNCIONANDO - IPVA 2023 OK")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50.000,00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=HYPERLINK("https://www.leilaoonline.com.br/lote/detalhe/203038", "071")</f>
      </c>
      <c r="B53" s="4" t="s">
        <f>=HYPERLINK("https://www.leilaoonline.com.br/lote/detalhe/203038", "veja o vídeo!! HONDA/WR-V EXL CVT; 2019/2020; CINZA; ALCO./GASOL. - FUNC. - IPVA 2023 OK - FIPE: R$ 91.826,00")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=HYPERLINK("https://www.leilaoonline.com.br/lote/detalhe/203042", "074")</f>
      </c>
      <c r="B54" s="4" t="s">
        <f>=HYPERLINK("https://www.leilaoonline.com.br/lote/detalhe/203042", "CHEVROLET/CRUZE LT NB; 2012/2012; ALCO./GASOL./GNV - FUNCIONANDO - PLACA FINAL A20 - IPVA 2023 OK")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=HYPERLINK("https://www.leilaoonline.com.br/lote/detalhe/203043", "075")</f>
      </c>
      <c r="B55" s="4" t="s">
        <f>=HYPERLINK("https://www.leilaoonline.com.br/lote/detalhe/203043", "veja o vídeo!! VW/NOVA SAVEIRO CE; 2013/2014; BRANCA; ALCO./GASOL. - FUNCIONANDO - IPVA 2023 OK")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=HYPERLINK("https://www.leilaoonline.com.br/lote/detalhe/203083", "077")</f>
      </c>
      <c r="B56" s="4" t="s">
        <f>=HYPERLINK("https://www.leilaoonline.com.br/lote/detalhe/203083", "veja o vídeo!! VW/SAVEIRO 1.6; 2000/2000; CINZA; GASOLINA - FUNCIONANDO")</f>
      </c>
      <c r="C56" s="4" t="inlineStr">
        <is>
          <t>Vendido</t>
        </is>
      </c>
      <c r="D56" s="4" t="inlineStr">
        <is>
          <t>21</t>
        </is>
      </c>
      <c r="E56" s="5" t="inlineStr">
        <is>
          <t>17.250,00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=HYPERLINK("https://www.leilaoonline.com.br/lote/detalhe/203084", "079")</f>
      </c>
      <c r="B57" s="4" t="s">
        <f>=HYPERLINK("https://www.leilaoonline.com.br/lote/detalhe/203084", "veja o vídeo!! FORD/ESCORT L; 1993/1994; DOURADA; GASOLINA - FUNCIONANDO")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=HYPERLINK("https://www.leilaoonline.com.br/lote/detalhe/203082", "083")</f>
      </c>
      <c r="B58" s="4" t="s">
        <f>=HYPERLINK("https://www.leilaoonline.com.br/lote/detalhe/203082", "I/BMW X1 SDRIVE1.8I VL31; 2010/2011; PRETA; GASOLINA - FUNCIONANDO")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=HYPERLINK("https://www.leilaoonline.com.br/lote/detalhe/203052", "090")</f>
      </c>
      <c r="B59" s="4" t="s">
        <f>=HYPERLINK("https://www.leilaoonline.com.br/lote/detalhe/203052", "veja o vídeo!! I/VW SPACEFOX TREND GII; 2011/2012; BRANCA; ALCO./GASOL. - FUNCIONANDO - IPVA 2023 OK")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=HYPERLINK("https://www.leilaoonline.com.br/lote/detalhe/203048", "100")</f>
      </c>
      <c r="B60" s="4" t="s">
        <f>=HYPERLINK("https://www.leilaoonline.com.br/lote/detalhe/203048", "I/HYUNDAI I30 2.0; 2012/2012; PRETA; GASOLINA - FUNCIONANDO - IPVA 2023 OK")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=HYPERLINK("https://www.leilaoonline.com.br/lote/detalhe/203053", "117")</f>
      </c>
      <c r="B61" s="4" t="s">
        <f>=HYPERLINK("https://www.leilaoonline.com.br/lote/detalhe/203053", "VW/KOMBI; 2011/2011; BRANCA; ALCO./GASOL. - FUNCIONANDO - IPVA 2023 OK")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=HYPERLINK("https://www.leilaoonline.com.br/lote/detalhe/203051", "120")</f>
      </c>
      <c r="B62" s="4" t="s">
        <f>=HYPERLINK("https://www.leilaoonline.com.br/lote/detalhe/203051", "FIAT/STRADA WORKING; 2014/2015; BRANCA; ALCO./GASOL. - FUNCIONANDO - IPVA 2023 OK")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=HYPERLINK("https://www.leilaoonline.com.br/lote/detalhe/203050", "130")</f>
      </c>
      <c r="B63" s="4" t="s">
        <f>=HYPERLINK("https://www.leilaoonline.com.br/lote/detalhe/203050", "veja o vídeo!! TOYOTA/ETIOS HB XS 15; 2015/2015; PRATA; ALCO./GASOL. - FUNCIONANDO - IPVA 2023 OK")</f>
      </c>
      <c r="C63" s="4" t="inlineStr">
        <is>
          <t>Não vendido</t>
        </is>
      </c>
      <c r="D63" s="4" t="inlineStr">
        <is>
          <t>12</t>
        </is>
      </c>
      <c r="E63" s="5" t="inlineStr">
        <is>
          <t>25.500,00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=HYPERLINK("https://www.leilaoonline.com.br/lote/detalhe/203049", "145")</f>
      </c>
      <c r="B64" s="4" t="s">
        <f>=HYPERLINK("https://www.leilaoonline.com.br/lote/detalhe/203049", "NISSAN/VERSA 10 S; 2015/2016; PRETA; ALCO./GASOL. - FUNCIONANDO - IPVA 2023 OK")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17.500,00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=HYPERLINK("https://www.leilaoonline.com.br/lote/detalhe/203086", "150")</f>
      </c>
      <c r="B65" s="4" t="s">
        <f>=HYPERLINK("https://www.leilaoonline.com.br/lote/detalhe/203086", "veja o vídeo!! HONDA/CIVIC LXL FLEX; 2010/2010; DOURADA; ALCO./GASOL.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=HYPERLINK("https://www.leilaoonline.com.br/lote/detalhe/203085", "155")</f>
      </c>
      <c r="B66" s="4" t="s">
        <f>=HYPERLINK("https://www.leilaoonline.com.br/lote/detalhe/203085", "veja o vídeo!! FIAT/IDEA ATTRACTIVE 1.4; 2013/2013; PRATA; ALCO./GASOL. - FUNCIONANDO - IPVA 2023 OK")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20.000,00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=HYPERLINK("https://www.leilaoonline.com.br/lote/detalhe/203056", "165")</f>
      </c>
      <c r="B67" s="4" t="s">
        <f>=HYPERLINK("https://www.leilaoonline.com.br/lote/detalhe/203056", "VW/GOLF 1.6 SPORTLINE; 2010/2011; PRETA; ALCO./GASOL. - FUNCIONANDO - IPVA 2023 OK")</f>
      </c>
      <c r="C67" s="4" t="inlineStr">
        <is>
          <t>Não vendido</t>
        </is>
      </c>
      <c r="D67" s="4" t="inlineStr">
        <is>
          <t>20</t>
        </is>
      </c>
      <c r="E67" s="5" t="inlineStr">
        <is>
          <t>23.500,00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=HYPERLINK("https://www.leilaoonline.com.br/lote/detalhe/203054", "175")</f>
      </c>
      <c r="B68" s="4" t="s">
        <f>=HYPERLINK("https://www.leilaoonline.com.br/lote/detalhe/203054", "veja o vídeo!! IMP/VOLVO V40 2.0 T; 2001/2001; PRETA; GASOLINA - FUNCIONANDO")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10.250,00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=HYPERLINK("https://www.leilaoonline.com.br/lote/detalhe/203055", "190")</f>
      </c>
      <c r="B69" s="4" t="s">
        <f>=HYPERLINK("https://www.leilaoonline.com.br/lote/detalhe/203055", "veja o vídeo!! I/VOLVO S60 2.0 T5 KINET; 2015/2015; BRANCA; GASOLINA - 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=HYPERLINK("https://www.leilaoonline.com.br/lote/detalhe/203088", "195")</f>
      </c>
      <c r="B70" s="4" t="s">
        <f>=HYPERLINK("https://www.leilaoonline.com.br/lote/detalhe/203088", "veja o vídeo!! HONDA/FIT LX FLEX; 2010/2010; PRETA; ALCO./GASOL.  - FUNCIONANDO - IPVA 2023 OK")</f>
      </c>
      <c r="C70" s="4" t="inlineStr">
        <is>
          <t>Vendido</t>
        </is>
      </c>
      <c r="D70" s="4" t="inlineStr">
        <is>
          <t>13</t>
        </is>
      </c>
      <c r="E70" s="5" t="inlineStr">
        <is>
          <t>25.000,00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=HYPERLINK("https://www.leilaoonline.com.br/lote/detalhe/203057", "200")</f>
      </c>
      <c r="B71" s="4" t="s">
        <f>=HYPERLINK("https://www.leilaoonline.com.br/lote/detalhe/203057", "I/CHEVROLET AGILE LTZ; 2010/2011; PRATA; ALCO./GASOL. - FUNCIONANDO - IPVA 2023 OK")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20.500,00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=HYPERLINK("https://www.leilaoonline.com.br/lote/detalhe/203059", "205")</f>
      </c>
      <c r="B72" s="4" t="s">
        <f>=HYPERLINK("https://www.leilaoonline.com.br/lote/detalhe/203059", "veja o vídeo!! I/HONDA CR-V LX FLEX; 2013/2013; PRETA; ALCO./GASOL. - FUNCIONANDO")</f>
      </c>
      <c r="C72" s="4" t="inlineStr">
        <is>
          <t>Não vendido</t>
        </is>
      </c>
      <c r="D72" s="4" t="inlineStr">
        <is>
          <t>17</t>
        </is>
      </c>
      <c r="E72" s="5" t="inlineStr">
        <is>
          <t>23.000,00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=HYPERLINK("https://www.leilaoonline.com.br/lote/detalhe/203090", "210")</f>
      </c>
      <c r="B73" s="4" t="s">
        <f>=HYPERLINK("https://www.leilaoonline.com.br/lote/detalhe/203090", "veja o vídeo!! I/VW TIGUAN 2.0 TSI; 2010/2011; PRETA; GASOLINA - FUNCIONANDO - IPVA 2023 OK")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=HYPERLINK("https://www.leilaoonline.com.br/lote/detalhe/203058", "215")</f>
      </c>
      <c r="B74" s="4" t="s">
        <f>=HYPERLINK("https://www.leilaoonline.com.br/lote/detalhe/203058", "veja o vídeo!! HONDA/FIT EX CVT; 2014/2015; CINZA; ALCO./GASOL. - FUNC. - IPVA 2023 OK - FIPE: R$ 60.032,00")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30.500,00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=HYPERLINK("https://www.leilaoonline.com.br/lote/detalhe/203087", "220")</f>
      </c>
      <c r="B75" s="4" t="s">
        <f>=HYPERLINK("https://www.leilaoonline.com.br/lote/detalhe/203087", "veja o vídeo!! CITROEN/C3 PICASSO EXC A; 2013/2013; PRETA; ALCO./GASOL. - FUNCIONANDO - IPVA 2023 OK")</f>
      </c>
      <c r="C75" s="4" t="inlineStr">
        <is>
          <t>Não vendido</t>
        </is>
      </c>
      <c r="D75" s="4" t="inlineStr">
        <is>
          <t>14</t>
        </is>
      </c>
      <c r="E75" s="5" t="inlineStr">
        <is>
          <t>22.500,00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=HYPERLINK("https://www.leilaoonline.com.br/lote/detalhe/203061", "225")</f>
      </c>
      <c r="B76" s="4" t="s">
        <f>=HYPERLINK("https://www.leilaoonline.com.br/lote/detalhe/203061", "veja o vídeo!! VW/GOL 1.0 GIV; 2011/2011; PRATA; ALCO./GASOL. - FUNCIONANDO - IPVA 2023 OK")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=HYPERLINK("https://www.leilaoonline.com.br/lote/detalhe/203060", "230")</f>
      </c>
      <c r="B77" s="4" t="s">
        <f>=HYPERLINK("https://www.leilaoonline.com.br/lote/detalhe/203060", "I/HYUNDAI I30 2.0; 2011/2012; PRETA; GASOLINA - 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=HYPERLINK("https://www.leilaoonline.com.br/lote/detalhe/203089", "235")</f>
      </c>
      <c r="B78" s="4" t="s">
        <f>=HYPERLINK("https://www.leilaoonline.com.br/lote/detalhe/203089", "CHEVROLET/ONIX 1.4AT LTZ; 2017/2017; PRATA; ALCO./GASOL. - FUNCIONANDO - IPVA 2023 OK")</f>
      </c>
      <c r="C78" s="4" t="inlineStr">
        <is>
          <t>Não vendido</t>
        </is>
      </c>
      <c r="D78" s="4" t="inlineStr">
        <is>
          <t>37</t>
        </is>
      </c>
      <c r="E78" s="5" t="inlineStr">
        <is>
          <t>38.000,00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=HYPERLINK("https://www.leilaoonline.com.br/lote/detalhe/203062", "245")</f>
      </c>
      <c r="B79" s="4" t="s">
        <f>=HYPERLINK("https://www.leilaoonline.com.br/lote/detalhe/203062", "RENAULT/SCENIC EXP 1616V; 2005/2006; PRATA; ALCO./GASOL. - FUNCIONANDO - IPVA 2023 OK")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=HYPERLINK("https://www.leilaoonline.com.br/lote/detalhe/203064", "500")</f>
      </c>
      <c r="B80" s="4" t="s">
        <f>=HYPERLINK("https://www.leilaoonline.com.br/lote/detalhe/203064", "JOGO DE RODAS 5 FUROS ARO 18" COM PNEUS 215 X 35")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2.650,00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=HYPERLINK("https://www.leilaoonline.com.br/lote/detalhe/203063", "505")</f>
      </c>
      <c r="B81" s="4" t="s">
        <f>=HYPERLINK("https://www.leilaoonline.com.br/lote/detalhe/203063", "JOGO DE RODAS ORBITAL (FUTURA) ARO 14 COM PNEUS")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1.250,00</t>
        </is>
      </c>
      <c r="F8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2026-06-19T08:56:55.00Z</dcterms:created>
  <dc:creator>Tellks Tecnologia</dc:creator>
  <cp:revision>0</cp:revision>
</cp:coreProperties>
</file>