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29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S10 LS 18 • Kia UK 2500 • Spins LS 21 • Saveiro RB 20 • Frontier 21 • Hilux 20 • Outros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24/11/2023 11:30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=HYPERLINK("https://www.leilaoonline.com.br/lote/detalhe/203892", "005")</f>
      </c>
      <c r="B11" s="4" t="s">
        <f>=HYPERLINK("https://www.leilaoonline.com.br/lote/detalhe/203892", "NISSAN FRONTIER S MTX4; 2021/2021; CABINE DUPLA; 4X4; DIESEL - FUNCIONANDO - FROTA J54 - IPVA 2023 OK")</f>
      </c>
      <c r="C11" s="4" t="inlineStr">
        <is>
          <t>Não vendido</t>
        </is>
      </c>
      <c r="D11" s="4" t="inlineStr">
        <is>
          <t>2</t>
        </is>
      </c>
      <c r="E11" s="5" t="inlineStr">
        <is>
          <t>61.000,00</t>
        </is>
      </c>
      <c r="F11" s="4" t="inlineStr">
        <is>
          <t>1000.00</t>
        </is>
      </c>
    </row>
    <row collapsed="false" customFormat="false" customHeight="false" hidden="false" ht="12.1" outlineLevel="0" r="12">
      <c r="A12" s="5" t="s">
        <f>=HYPERLINK("https://www.leilaoonline.com.br/lote/detalhe/203896", "010")</f>
      </c>
      <c r="B12" s="4" t="s">
        <f>=HYPERLINK("https://www.leilaoonline.com.br/lote/detalhe/203896", "CAMIONETE CHEVROLET S10 LS DS4 4X4; 2017/2018 - FUNCIONANDO - FROTA 52 - FIPE R$ 131.820,00 - IPVA 2023 OK")</f>
      </c>
      <c r="C12" s="4" t="inlineStr">
        <is>
          <t>Não vendido</t>
        </is>
      </c>
      <c r="D12" s="4" t="inlineStr">
        <is>
          <t>0</t>
        </is>
      </c>
      <c r="E12" s="5" t="inlineStr">
        <is>
          <t>60.000,00</t>
        </is>
      </c>
      <c r="F12" s="4" t="inlineStr">
        <is>
          <t>1250.00</t>
        </is>
      </c>
    </row>
    <row collapsed="false" customFormat="false" customHeight="false" hidden="false" ht="12.1" outlineLevel="0" r="13">
      <c r="A13" s="5" t="s">
        <f>=HYPERLINK("https://www.leilaoonline.com.br/lote/detalhe/203898", "012")</f>
      </c>
      <c r="B13" s="4" t="s">
        <f>=HYPERLINK("https://www.leilaoonline.com.br/lote/detalhe/203898", "FIAT PALIO WEEKEND ADVENTURE; 2018/2019; ALCO./GASOL. - FUNCIONANDO - PLACA FINAL 814 - IPVA 2023 OK")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20.000,00</t>
        </is>
      </c>
      <c r="F13" s="4" t="inlineStr">
        <is>
          <t>500.00</t>
        </is>
      </c>
    </row>
    <row collapsed="false" customFormat="false" customHeight="false" hidden="false" ht="12.1" outlineLevel="0" r="14">
      <c r="A14" s="5" t="s">
        <f>=HYPERLINK("https://www.leilaoonline.com.br/lote/detalhe/203897", "015")</f>
      </c>
      <c r="B14" s="4" t="s">
        <f>=HYPERLINK("https://www.leilaoonline.com.br/lote/detalhe/203897", "GM - CHEVROLET MONTANA LS; 2014/2015 - FUNCIONANDO - FROTA 98 - IPVA 2023 OK")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20.000,00</t>
        </is>
      </c>
      <c r="F14" s="4" t="inlineStr">
        <is>
          <t>250.00</t>
        </is>
      </c>
    </row>
    <row collapsed="false" customFormat="false" customHeight="false" hidden="false" ht="12.1" outlineLevel="0" r="15">
      <c r="A15" s="5" t="s">
        <f>=HYPERLINK("https://www.leilaoonline.com.br/lote/detalhe/203894", "017")</f>
      </c>
      <c r="B15" s="4" t="s">
        <f>=HYPERLINK("https://www.leilaoonline.com.br/lote/detalhe/203894", "NOVA SAVEIRO ROBUST; 2019/2020; COMPLETA - APROX. 62.000KM - IPVA 2023 OK - FINAL PLACA 8")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43.000,00</t>
        </is>
      </c>
      <c r="F15" s="4" t="inlineStr">
        <is>
          <t>500.00</t>
        </is>
      </c>
    </row>
    <row collapsed="false" customFormat="false" customHeight="false" hidden="false" ht="12.1" outlineLevel="0" r="16">
      <c r="A16" s="5" t="s">
        <f>=HYPERLINK("https://www.leilaoonline.com.br/lote/detalhe/203891", "018")</f>
      </c>
      <c r="B16" s="4" t="s">
        <f>=HYPERLINK("https://www.leilaoonline.com.br/lote/detalhe/203891", "TOYOTA HILUX CHLSTM4FD; 2020/2020; DIESEL - FUNCIONANDO - APROX. 112.300KM - FROTA C53 - IPVA 2023 OK")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110.000,00</t>
        </is>
      </c>
      <c r="F16" s="4" t="inlineStr">
        <is>
          <t>1250.00</t>
        </is>
      </c>
    </row>
    <row collapsed="false" customFormat="false" customHeight="false" hidden="false" ht="12.1" outlineLevel="0" r="17">
      <c r="A17" s="5" t="s">
        <f>=HYPERLINK("https://www.leilaoonline.com.br/lote/detalhe/203885", "019")</f>
      </c>
      <c r="B17" s="4" t="s">
        <f>=HYPERLINK("https://www.leilaoonline.com.br/lote/detalhe/203885", "TOYOTA HILUX CHLSTM4FD; 2018/2018; DIESEL - FUNCIONANDO - APROX. 80.000KM - FROTA 74 - IPVA 2023 OK")</f>
      </c>
      <c r="C17" s="4" t="inlineStr">
        <is>
          <t>Não vendido</t>
        </is>
      </c>
      <c r="D17" s="4" t="inlineStr">
        <is>
          <t>14</t>
        </is>
      </c>
      <c r="E17" s="5" t="inlineStr">
        <is>
          <t>76.250,00</t>
        </is>
      </c>
      <c r="F17" s="4" t="inlineStr">
        <is>
          <t>1250.00</t>
        </is>
      </c>
    </row>
    <row collapsed="false" customFormat="false" customHeight="false" hidden="false" ht="12.1" outlineLevel="0" r="18">
      <c r="A18" s="5" t="s">
        <f>=HYPERLINK("https://www.leilaoonline.com.br/lote/detalhe/203890", "020")</f>
      </c>
      <c r="B18" s="4" t="s">
        <f>=HYPERLINK("https://www.leilaoonline.com.br/lote/detalhe/203890", "TOYOTA HILUX CHLSTM4FD; 2020/2020; DIESEL - FUNCIONANDO - APROX. 134.600KM - FROTA D38 - IPVA 2023 OK 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110.000,00</t>
        </is>
      </c>
      <c r="F18" s="4" t="inlineStr">
        <is>
          <t>1250.00</t>
        </is>
      </c>
    </row>
    <row collapsed="false" customFormat="false" customHeight="false" hidden="false" ht="12.1" outlineLevel="0" r="19">
      <c r="A19" s="5" t="s">
        <f>=HYPERLINK("https://www.leilaoonline.com.br/lote/detalhe/203889", "021")</f>
      </c>
      <c r="B19" s="4" t="s">
        <f>=HYPERLINK("https://www.leilaoonline.com.br/lote/detalhe/203889", "TOYOTA HILUX CHLSTM4FD; 2020/2020; DIESEL - FUNCIONANDO - APROX. 103.200KM - FROTA C52 - IPVA 2023 OK")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110.000,00</t>
        </is>
      </c>
      <c r="F19" s="4" t="inlineStr">
        <is>
          <t>1250.00</t>
        </is>
      </c>
    </row>
    <row collapsed="false" customFormat="false" customHeight="false" hidden="false" ht="12.1" outlineLevel="0" r="20">
      <c r="A20" s="5" t="s">
        <f>=HYPERLINK("https://www.leilaoonline.com.br/lote/detalhe/203886", "022")</f>
      </c>
      <c r="B20" s="4" t="s">
        <f>=HYPERLINK("https://www.leilaoonline.com.br/lote/detalhe/203886", "TOYOTA/HILUX CSLSTM4FD 4X4; 2020/2020 - FUNCIONANDO - FROTA C54 - IPVA 2023 OK")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110.000,00</t>
        </is>
      </c>
      <c r="F20" s="4" t="inlineStr">
        <is>
          <t>500.00</t>
        </is>
      </c>
    </row>
    <row collapsed="false" customFormat="false" customHeight="false" hidden="false" ht="12.1" outlineLevel="0" r="21">
      <c r="A21" s="5" t="s">
        <f>=HYPERLINK("https://www.leilaoonline.com.br/lote/detalhe/203893", "027")</f>
      </c>
      <c r="B21" s="4" t="s">
        <f>=HYPERLINK("https://www.leilaoonline.com.br/lote/detalhe/203893", "VW GOL 1.0L MC4; 2018/2019 - FUNCIONANDO - FROTA 23 - IPVA 2023 OK")</f>
      </c>
      <c r="C21" s="4" t="inlineStr">
        <is>
          <t>Não vendido</t>
        </is>
      </c>
      <c r="D21" s="4" t="inlineStr">
        <is>
          <t>2</t>
        </is>
      </c>
      <c r="E21" s="5" t="inlineStr">
        <is>
          <t>20.500,00</t>
        </is>
      </c>
      <c r="F21" s="4" t="inlineStr">
        <is>
          <t>500.00</t>
        </is>
      </c>
    </row>
    <row collapsed="false" customFormat="false" customHeight="false" hidden="false" ht="12.1" outlineLevel="0" r="22">
      <c r="A22" s="5" t="s">
        <f>=HYPERLINK("https://www.leilaoonline.com.br/lote/detalhe/203887", "036")</f>
      </c>
      <c r="B22" s="4" t="s">
        <f>=HYPERLINK("https://www.leilaoonline.com.br/lote/detalhe/203887", "CHEVROLET/SPIN 1.8L MT LS; 2021/2021 - FUNC. - FROTA 08 - IPVA 2023 OK - FIPE: R$ 70.794,00")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40.000,00</t>
        </is>
      </c>
      <c r="F22" s="4" t="inlineStr">
        <is>
          <t>1000.00</t>
        </is>
      </c>
    </row>
    <row collapsed="false" customFormat="false" customHeight="false" hidden="false" ht="12.1" outlineLevel="0" r="23">
      <c r="A23" s="5" t="s">
        <f>=HYPERLINK("https://www.leilaoonline.com.br/lote/detalhe/203888", "037")</f>
      </c>
      <c r="B23" s="4" t="s">
        <f>=HYPERLINK("https://www.leilaoonline.com.br/lote/detalhe/203888", "CHEVROLET/SPIN 1.8L MT LS E; 2021/2021 - FUNC. - PLACA FINAL 17 - COD. PATIO 44 - IPVA 2023 OK - FIPE: R$ 70.794,00")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40.000,00</t>
        </is>
      </c>
      <c r="F23" s="4" t="inlineStr">
        <is>
          <t>500.00</t>
        </is>
      </c>
    </row>
    <row collapsed="false" customFormat="false" customHeight="false" hidden="false" ht="12.1" outlineLevel="0" r="24">
      <c r="A24" s="5" t="s">
        <f>=HYPERLINK("https://www.leilaoonline.com.br/lote/detalhe/203895", "051")</f>
      </c>
      <c r="B24" s="4" t="s">
        <f>=HYPERLINK("https://www.leilaoonline.com.br/lote/detalhe/203895", "SSANGYONG KYRONM200XDI; 2011/2011 - FUNCIONANDO - FINAL PLACA 09 - IPVA 2023 OK")</f>
      </c>
      <c r="C24" s="4" t="inlineStr">
        <is>
          <t>Não vendido</t>
        </is>
      </c>
      <c r="D24" s="4" t="inlineStr">
        <is>
          <t>0</t>
        </is>
      </c>
      <c r="E24" s="5" t="inlineStr">
        <is>
          <t>25.000,00</t>
        </is>
      </c>
      <c r="F24" s="4" t="inlineStr">
        <is>
          <t>500.00</t>
        </is>
      </c>
    </row>
    <row collapsed="false" customFormat="false" customHeight="false" hidden="false" ht="12.1" outlineLevel="0" r="25">
      <c r="A25" s="5" t="s">
        <f>=HYPERLINK("https://www.leilaoonline.com.br/lote/detalhe/203899", "057")</f>
      </c>
      <c r="B25" s="4" t="s">
        <f>=HYPERLINK("https://www.leilaoonline.com.br/lote/detalhe/203899", "VW AMAROK CD 4X4 HIG; 2012/2013; CABINE DUPLA - FUNCIONANDO - PLACA FINAL 38 - IPVA 2023 OK")</f>
      </c>
      <c r="C25" s="4" t="inlineStr">
        <is>
          <t>Não vendido</t>
        </is>
      </c>
      <c r="D25" s="4" t="inlineStr">
        <is>
          <t>5</t>
        </is>
      </c>
      <c r="E25" s="5" t="inlineStr">
        <is>
          <t>12.000,00</t>
        </is>
      </c>
      <c r="F25" s="4" t="inlineStr">
        <is>
          <t>500.00</t>
        </is>
      </c>
    </row>
    <row collapsed="false" customFormat="false" customHeight="false" hidden="false" ht="12.1" outlineLevel="0" r="26">
      <c r="A26" s="5" t="s">
        <f>=HYPERLINK("https://www.leilaoonline.com.br/lote/detalhe/203900", "059")</f>
      </c>
      <c r="B26" s="4" t="s">
        <f>=HYPERLINK("https://www.leilaoonline.com.br/lote/detalhe/203900", "FIAT DOBLO ESSENCE 7L E; 2021/2021 - FUNCIONANDO - FROTA 91 - IPVA 2023 OK")</f>
      </c>
      <c r="C26" s="4" t="inlineStr">
        <is>
          <t>Não vendido</t>
        </is>
      </c>
      <c r="D26" s="4" t="inlineStr">
        <is>
          <t>0</t>
        </is>
      </c>
      <c r="E26" s="5" t="inlineStr">
        <is>
          <t>35.000,00</t>
        </is>
      </c>
      <c r="F26" s="4" t="inlineStr">
        <is>
          <t>500.00</t>
        </is>
      </c>
    </row>
    <row collapsed="false" customFormat="false" customHeight="false" hidden="false" ht="12.1" outlineLevel="0" r="27">
      <c r="A27" s="5" t="s">
        <f>=HYPERLINK("https://www.leilaoonline.com.br/lote/detalhe/203902", "086")</f>
      </c>
      <c r="B27" s="4" t="s">
        <f>=HYPERLINK("https://www.leilaoonline.com.br/lote/detalhe/203902", "CAMIONETE KIA UK 2500 HD SC; 2019/2020; BAÚ - FROTA 16 - IPVA 2023 OK")</f>
      </c>
      <c r="C27" s="4" t="inlineStr">
        <is>
          <t>Não vendido</t>
        </is>
      </c>
      <c r="D27" s="4" t="inlineStr">
        <is>
          <t>0</t>
        </is>
      </c>
      <c r="E27" s="5" t="inlineStr">
        <is>
          <t>75.000,00</t>
        </is>
      </c>
      <c r="F27" s="4" t="inlineStr">
        <is>
          <t>500.00</t>
        </is>
      </c>
    </row>
    <row collapsed="false" customFormat="false" customHeight="false" hidden="false" ht="12.1" outlineLevel="0" r="28">
      <c r="A28" s="5" t="s">
        <f>=HYPERLINK("https://www.leilaoonline.com.br/lote/detalhe/203901", "087")</f>
      </c>
      <c r="B28" s="4" t="s">
        <f>=HYPERLINK("https://www.leilaoonline.com.br/lote/detalhe/203901", "CAMIONETE KIA UK 2500 HD SC; 2019/2020; BAÚ - FROTA 94 - IPVA 2023 OK")</f>
      </c>
      <c r="C28" s="4" t="inlineStr">
        <is>
          <t>Não vendido</t>
        </is>
      </c>
      <c r="D28" s="4" t="inlineStr">
        <is>
          <t>0</t>
        </is>
      </c>
      <c r="E28" s="5" t="inlineStr">
        <is>
          <t>75.000,00</t>
        </is>
      </c>
      <c r="F28" s="4" t="inlineStr">
        <is>
          <t>500.00</t>
        </is>
      </c>
    </row>
    <row collapsed="false" customFormat="false" customHeight="false" hidden="false" ht="12.1" outlineLevel="0" r="29">
      <c r="A29" s="5" t="s">
        <f>=HYPERLINK("https://www.leilaoonline.com.br/lote/detalhe/203903", "090")</f>
      </c>
      <c r="B29" s="4" t="s">
        <f>=HYPERLINK("https://www.leilaoonline.com.br/lote/detalhe/203903", "CAMINHÃO IVECO/TRAKKER 720T 42TN; 2009/2010; ANO TIPO TRAÇÃO CAMINHÃO TRATOR - IPVA 2023 OK")</f>
      </c>
      <c r="C29" s="4" t="inlineStr">
        <is>
          <t>Não vendido</t>
        </is>
      </c>
      <c r="D29" s="4" t="inlineStr">
        <is>
          <t>0</t>
        </is>
      </c>
      <c r="E29" s="5" t="inlineStr">
        <is>
          <t>60.000,00</t>
        </is>
      </c>
      <c r="F29" s="4" t="inlineStr">
        <is>
          <t>1250.00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2026-09-20T14:04:31.00Z</dcterms:created>
  <dc:creator>Tellks Tecnologia</dc:creator>
  <cp:revision>0</cp:revision>
</cp:coreProperties>
</file>