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3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Frontier LE e XE • F. Stradas HD WK e Work. • Ducato 18 • Hilux 13 • S10 HC e LT 2022 • Ou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14/12/2023 14:30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=HYPERLINK("https://www.leilaoonline.com.br/lote/detalhe/207258", "005")</f>
      </c>
      <c r="B11" s="4" t="s">
        <f>=HYPERLINK("https://www.leilaoonline.com.br/lote/detalhe/207258", "CAMINHÃO IVECO/TRAKKER 720T 42TN; 2009/2010; ANO TIPO TRAÇÃO CAMINHÃO TRATOR - IPVA 2023 OK")</f>
      </c>
      <c r="C11" s="4" t="inlineStr">
        <is>
          <t>Não vendido</t>
        </is>
      </c>
      <c r="D11" s="4" t="inlineStr">
        <is>
          <t>1</t>
        </is>
      </c>
      <c r="E11" s="5" t="inlineStr">
        <is>
          <t>62.000,00</t>
        </is>
      </c>
      <c r="F11" s="4" t="inlineStr">
        <is>
          <t>250.00</t>
        </is>
      </c>
    </row>
    <row collapsed="false" customFormat="false" customHeight="false" hidden="false" ht="12.1" outlineLevel="0" r="12">
      <c r="A12" s="5" t="s">
        <f>=HYPERLINK("https://www.leilaoonline.com.br/lote/detalhe/207947", "007")</f>
      </c>
      <c r="B12" s="4" t="s">
        <f>=HYPERLINK("https://www.leilaoonline.com.br/lote/detalhe/207947", "TOYOTA HILUX CHLSTM4FD; 2020/2020; DIESEL - FUNCIONANDO - FROTA D38 - IPVA 2023 OK 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90.000,00</t>
        </is>
      </c>
      <c r="F12" s="4" t="inlineStr">
        <is>
          <t>1250.00</t>
        </is>
      </c>
    </row>
    <row collapsed="false" customFormat="false" customHeight="false" hidden="false" ht="12.1" outlineLevel="0" r="13">
      <c r="A13" s="5" t="s">
        <f>=HYPERLINK("https://www.leilaoonline.com.br/lote/detalhe/207243", "010")</f>
      </c>
      <c r="B13" s="4" t="s">
        <f>=HYPERLINK("https://www.leilaoonline.com.br/lote/detalhe/207243", "veja o vídeo!! CHEVROLET/S10 HC DD4A; 2021/2022; BRANCA; DIESEL - FUNCIONANDO - IPVA 2023 OK - APROX. 13.500KM")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80.000,00</t>
        </is>
      </c>
      <c r="F13" s="4" t="inlineStr">
        <is>
          <t>2500.00</t>
        </is>
      </c>
    </row>
    <row collapsed="false" customFormat="false" customHeight="false" hidden="false" ht="12.1" outlineLevel="0" r="14">
      <c r="A14" s="5" t="s">
        <f>=HYPERLINK("https://www.leilaoonline.com.br/lote/detalhe/207238", "015")</f>
      </c>
      <c r="B14" s="4" t="s">
        <f>=HYPERLINK("https://www.leilaoonline.com.br/lote/detalhe/207238", "veja o vídeo!! CHEVROLET/SPIN 1.8L MT LS E.; 2021/2021; PRATA; ALCO./GASOL. - FUNCIONANDO - FROTA I22 - IPVA 2023 OK")</f>
      </c>
      <c r="C14" s="4" t="inlineStr">
        <is>
          <t>Não vendido</t>
        </is>
      </c>
      <c r="D14" s="4" t="inlineStr">
        <is>
          <t>12</t>
        </is>
      </c>
      <c r="E14" s="5" t="inlineStr">
        <is>
          <t>33.750,00</t>
        </is>
      </c>
      <c r="F14" s="4" t="inlineStr">
        <is>
          <t>1250.00</t>
        </is>
      </c>
    </row>
    <row collapsed="false" customFormat="false" customHeight="false" hidden="false" ht="12.1" outlineLevel="0" r="15">
      <c r="A15" s="5" t="s">
        <f>=HYPERLINK("https://www.leilaoonline.com.br/lote/detalhe/207241", "017")</f>
      </c>
      <c r="B15" s="4" t="s">
        <f>=HYPERLINK("https://www.leilaoonline.com.br/lote/detalhe/207241", "veja o vídeo!! FIAT/STRADA HD WK CC E; 2016/2017; BRANCA; ALCO./GASOL. - FUNCIONANDO - IPVA 2023 OK")</f>
      </c>
      <c r="C15" s="4" t="inlineStr">
        <is>
          <t>Não vendido</t>
        </is>
      </c>
      <c r="D15" s="4" t="inlineStr">
        <is>
          <t>17</t>
        </is>
      </c>
      <c r="E15" s="5" t="inlineStr">
        <is>
          <t>23.500,00</t>
        </is>
      </c>
      <c r="F15" s="4" t="inlineStr">
        <is>
          <t>500.00</t>
        </is>
      </c>
    </row>
    <row collapsed="false" customFormat="false" customHeight="false" hidden="false" ht="12.1" outlineLevel="0" r="16">
      <c r="A16" s="5" t="s">
        <f>=HYPERLINK("https://www.leilaoonline.com.br/lote/detalhe/207248", "020")</f>
      </c>
      <c r="B16" s="4" t="s">
        <f>=HYPERLINK("https://www.leilaoonline.com.br/lote/detalhe/207248", "veja o vídeo!! CHEVROLET/S10 LT DD4A; 2021/2022; BRANCA; DIESEL - FUNCIONANDO - IPVA 2023 OK")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60.000,00</t>
        </is>
      </c>
      <c r="F16" s="4" t="inlineStr">
        <is>
          <t>2500.00</t>
        </is>
      </c>
    </row>
    <row collapsed="false" customFormat="false" customHeight="false" hidden="false" ht="12.1" outlineLevel="0" r="17">
      <c r="A17" s="5" t="s">
        <f>=HYPERLINK("https://www.leilaoonline.com.br/lote/detalhe/207251", "021")</f>
      </c>
      <c r="B17" s="4" t="s">
        <f>=HYPERLINK("https://www.leilaoonline.com.br/lote/detalhe/207251", "veja o vídeo!! I/NISSAN FRONTIER XE X4; 2020/2021; CINZA; DIESEL - FUNCIONANDO - IPVA 2023 OK")</f>
      </c>
      <c r="C17" s="4" t="inlineStr">
        <is>
          <t>Não vendido</t>
        </is>
      </c>
      <c r="D17" s="4" t="inlineStr">
        <is>
          <t>4</t>
        </is>
      </c>
      <c r="E17" s="5" t="inlineStr">
        <is>
          <t>67.500,00</t>
        </is>
      </c>
      <c r="F17" s="4" t="inlineStr">
        <is>
          <t>2500.00</t>
        </is>
      </c>
    </row>
    <row collapsed="false" customFormat="false" customHeight="false" hidden="false" ht="12.1" outlineLevel="0" r="18">
      <c r="A18" s="5" t="s">
        <f>=HYPERLINK("https://www.leilaoonline.com.br/lote/detalhe/207946", "022")</f>
      </c>
      <c r="B18" s="4" t="s">
        <f>=HYPERLINK("https://www.leilaoonline.com.br/lote/detalhe/207946", "TOYOTA HILUX CHLSTM4FD; 2018/2018; DIESEL - FUNCIONANDO - FROTA 74 - IPVA 2023 OK")</f>
      </c>
      <c r="C18" s="4" t="inlineStr">
        <is>
          <t>Não vendido</t>
        </is>
      </c>
      <c r="D18" s="4" t="inlineStr">
        <is>
          <t>24</t>
        </is>
      </c>
      <c r="E18" s="5" t="inlineStr">
        <is>
          <t>89.000,00</t>
        </is>
      </c>
      <c r="F18" s="4" t="inlineStr">
        <is>
          <t>1250.00</t>
        </is>
      </c>
    </row>
    <row collapsed="false" customFormat="false" customHeight="false" hidden="false" ht="12.1" outlineLevel="0" r="19">
      <c r="A19" s="5" t="s">
        <f>=HYPERLINK("https://www.leilaoonline.com.br/lote/detalhe/207249", "023")</f>
      </c>
      <c r="B19" s="4" t="s">
        <f>=HYPERLINK("https://www.leilaoonline.com.br/lote/detalhe/207249", "veja o vídeo!! I/TOYOTA HILUX CD4X4 SRV; 2012/2013; PRATA; DIESEL - FUNCIONANDO - IPVA 2023 OK")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65.000,00</t>
        </is>
      </c>
      <c r="F19" s="4" t="inlineStr">
        <is>
          <t>250.00</t>
        </is>
      </c>
    </row>
    <row collapsed="false" customFormat="false" customHeight="false" hidden="false" ht="12.1" outlineLevel="0" r="20">
      <c r="A20" s="5" t="s">
        <f>=HYPERLINK("https://www.leilaoonline.com.br/lote/detalhe/207246", "024")</f>
      </c>
      <c r="B20" s="4" t="s">
        <f>=HYPERLINK("https://www.leilaoonline.com.br/lote/detalhe/207246", "veja o vídeo!! FIAT/STRADA HD WK CC E; 2019/2019; BRANCA; ALCO./GASOL. - FUNCIONANDO - IPVA 2023 OK")</f>
      </c>
      <c r="C20" s="4" t="inlineStr">
        <is>
          <t>Não vendido</t>
        </is>
      </c>
      <c r="D20" s="4" t="inlineStr">
        <is>
          <t>6</t>
        </is>
      </c>
      <c r="E20" s="5" t="inlineStr">
        <is>
          <t>17.500,00</t>
        </is>
      </c>
      <c r="F20" s="4" t="inlineStr">
        <is>
          <t>500.00</t>
        </is>
      </c>
    </row>
    <row collapsed="false" customFormat="false" customHeight="false" hidden="false" ht="12.1" outlineLevel="0" r="21">
      <c r="A21" s="5" t="s">
        <f>=HYPERLINK("https://www.leilaoonline.com.br/lote/detalhe/207949", "026")</f>
      </c>
      <c r="B21" s="4" t="s">
        <f>=HYPERLINK("https://www.leilaoonline.com.br/lote/detalhe/207949", "CAMIONETE CHEVROLET S10 LS DS4 4X4; 2017/2018 - FUNCIONANDO - FROTA 52 - IPVA 2023 OK")</f>
      </c>
      <c r="C21" s="4" t="inlineStr">
        <is>
          <t>Não vendido</t>
        </is>
      </c>
      <c r="D21" s="4" t="inlineStr">
        <is>
          <t>10</t>
        </is>
      </c>
      <c r="E21" s="5" t="inlineStr">
        <is>
          <t>71.250,00</t>
        </is>
      </c>
      <c r="F21" s="4" t="inlineStr">
        <is>
          <t>1250.00</t>
        </is>
      </c>
    </row>
    <row collapsed="false" customFormat="false" customHeight="false" hidden="false" ht="12.1" outlineLevel="0" r="22">
      <c r="A22" s="5" t="s">
        <f>=HYPERLINK("https://www.leilaoonline.com.br/lote/detalhe/207239", "030")</f>
      </c>
      <c r="B22" s="4" t="s">
        <f>=HYPERLINK("https://www.leilaoonline.com.br/lote/detalhe/207239", "veja o vídeo!! VW/KOMBI FURGÃO; 2008/2009; BRANCA; GASOL./ALCO./GNV - FUNCIONANDO - IPVA 2023 OK")</f>
      </c>
      <c r="C22" s="4" t="inlineStr">
        <is>
          <t>Não vendido</t>
        </is>
      </c>
      <c r="D22" s="4" t="inlineStr">
        <is>
          <t>2</t>
        </is>
      </c>
      <c r="E22" s="5" t="inlineStr">
        <is>
          <t>5.500,00</t>
        </is>
      </c>
      <c r="F22" s="4" t="inlineStr">
        <is>
          <t>500.00</t>
        </is>
      </c>
    </row>
    <row collapsed="false" customFormat="false" customHeight="false" hidden="false" ht="12.1" outlineLevel="0" r="23">
      <c r="A23" s="5" t="s">
        <f>=HYPERLINK("https://www.leilaoonline.com.br/lote/detalhe/207245", "031")</f>
      </c>
      <c r="B23" s="4" t="s">
        <f>=HYPERLINK("https://www.leilaoonline.com.br/lote/detalhe/207245", "veja o vídeo!! IMP/GM SILVERADO; 1997/1997; BRANCA; DIESEL - FUNCIONANDO")</f>
      </c>
      <c r="C23" s="4" t="inlineStr">
        <is>
          <t>Não vendido</t>
        </is>
      </c>
      <c r="D23" s="4" t="inlineStr">
        <is>
          <t>2</t>
        </is>
      </c>
      <c r="E23" s="5" t="inlineStr">
        <is>
          <t>26.250,00</t>
        </is>
      </c>
      <c r="F23" s="4" t="inlineStr">
        <is>
          <t>1250.00</t>
        </is>
      </c>
    </row>
    <row collapsed="false" customFormat="false" customHeight="false" hidden="false" ht="12.1" outlineLevel="0" r="24">
      <c r="A24" s="5" t="s">
        <f>=HYPERLINK("https://www.leilaoonline.com.br/lote/detalhe/207244", "033")</f>
      </c>
      <c r="B24" s="4" t="s">
        <f>=HYPERLINK("https://www.leilaoonline.com.br/lote/detalhe/207244", "veja o vídeo!! I/NISSAN FRONTIER LE X4; 2021/2022; AZUL; DIESEL - FUNCIONANDO - APROX. 19.100KM")</f>
      </c>
      <c r="C24" s="4" t="inlineStr">
        <is>
          <t>Não vendido</t>
        </is>
      </c>
      <c r="D24" s="4" t="inlineStr">
        <is>
          <t>57</t>
        </is>
      </c>
      <c r="E24" s="5" t="inlineStr">
        <is>
          <t>134.000,00</t>
        </is>
      </c>
      <c r="F24" s="4" t="inlineStr">
        <is>
          <t>1250.00</t>
        </is>
      </c>
    </row>
    <row collapsed="false" customFormat="false" customHeight="false" hidden="false" ht="12.1" outlineLevel="0" r="25">
      <c r="A25" s="5" t="s">
        <f>=HYPERLINK("https://www.leilaoonline.com.br/lote/detalhe/207247", "035")</f>
      </c>
      <c r="B25" s="4" t="s">
        <f>=HYPERLINK("https://www.leilaoonline.com.br/lote/detalhe/207247", "FIAT/STRADA WORKING; 2014/2015; BRANCA; ALCO./GASOL. - FUNCIONANDO - IPVA 2023 OK")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15.000,00</t>
        </is>
      </c>
      <c r="F25" s="4" t="inlineStr">
        <is>
          <t>500.00</t>
        </is>
      </c>
    </row>
    <row collapsed="false" customFormat="false" customHeight="false" hidden="false" ht="12.1" outlineLevel="0" r="26">
      <c r="A26" s="5" t="s">
        <f>=HYPERLINK("https://www.leilaoonline.com.br/lote/detalhe/207250", "037")</f>
      </c>
      <c r="B26" s="4" t="s">
        <f>=HYPERLINK("https://www.leilaoonline.com.br/lote/detalhe/207250", "veja o vídeo!! FIAT/STRADA HD WK CC E; 2017/2018; BRANCA; GASOL./ALCO./GNV - FUNCIONANDO - IPVA 2023 OK - APROX. 52.300KM")</f>
      </c>
      <c r="C26" s="4" t="inlineStr">
        <is>
          <t>Não vendido</t>
        </is>
      </c>
      <c r="D26" s="4" t="inlineStr">
        <is>
          <t>8</t>
        </is>
      </c>
      <c r="E26" s="5" t="inlineStr">
        <is>
          <t>18.500,00</t>
        </is>
      </c>
      <c r="F26" s="4" t="inlineStr">
        <is>
          <t>500.00</t>
        </is>
      </c>
    </row>
    <row collapsed="false" customFormat="false" customHeight="false" hidden="false" ht="12.1" outlineLevel="0" r="27">
      <c r="A27" s="5" t="s">
        <f>=HYPERLINK("https://www.leilaoonline.com.br/lote/detalhe/207252", "038")</f>
      </c>
      <c r="B27" s="4" t="s">
        <f>=HYPERLINK("https://www.leilaoonline.com.br/lote/detalhe/207252", "CHEVRTOLET S10 LS; 4X4; 2021/2022; DIESEL; COMPLETA")</f>
      </c>
      <c r="C27" s="4" t="inlineStr">
        <is>
          <t>Não vendido</t>
        </is>
      </c>
      <c r="D27" s="4" t="inlineStr">
        <is>
          <t>14</t>
        </is>
      </c>
      <c r="E27" s="5" t="inlineStr">
        <is>
          <t>56.250,00</t>
        </is>
      </c>
      <c r="F27" s="4" t="inlineStr">
        <is>
          <t>1250.00</t>
        </is>
      </c>
    </row>
    <row collapsed="false" customFormat="false" customHeight="false" hidden="false" ht="12.1" outlineLevel="0" r="28">
      <c r="A28" s="5" t="s">
        <f>=HYPERLINK("https://www.leilaoonline.com.br/lote/detalhe/207240", "040")</f>
      </c>
      <c r="B28" s="4" t="s">
        <f>=HYPERLINK("https://www.leilaoonline.com.br/lote/detalhe/207240", "AMBULÂNCIA I/FIAT DUCATO MAXICARGO; 2017/2018; BRANCA; DIESEL - IPVA 2023 OK")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40.000,00</t>
        </is>
      </c>
      <c r="F28" s="4" t="inlineStr">
        <is>
          <t>1250.00</t>
        </is>
      </c>
    </row>
    <row collapsed="false" customFormat="false" customHeight="false" hidden="false" ht="12.1" outlineLevel="0" r="29">
      <c r="A29" s="5" t="s">
        <f>=HYPERLINK("https://www.leilaoonline.com.br/lote/detalhe/207948", "041")</f>
      </c>
      <c r="B29" s="4" t="s">
        <f>=HYPERLINK("https://www.leilaoonline.com.br/lote/detalhe/207948", "NISSAN FRONTIER S MTX4; 2021/2021; CABINE DUPLA; 4X4; DIESEL - FUNCIONANDO - FROTA J54 - IPVA 2023 OK")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60.000,00</t>
        </is>
      </c>
      <c r="F29" s="4" t="inlineStr">
        <is>
          <t>1250.00</t>
        </is>
      </c>
    </row>
    <row collapsed="false" customFormat="false" customHeight="false" hidden="false" ht="12.1" outlineLevel="0" r="30">
      <c r="A30" s="5" t="s">
        <f>=HYPERLINK("https://www.leilaoonline.com.br/lote/detalhe/207242", "043")</f>
      </c>
      <c r="B30" s="4" t="s">
        <f>=HYPERLINK("https://www.leilaoonline.com.br/lote/detalhe/207242", "veja o vídeo!! I/TOYOTA HILUX CD4X4 SRV; 2013/2013; PRATA; DIESEL - FUNCIONANDO - IPVA 2023 OK")</f>
      </c>
      <c r="C30" s="4" t="inlineStr">
        <is>
          <t>Não vendido</t>
        </is>
      </c>
      <c r="D30" s="4" t="inlineStr">
        <is>
          <t>28</t>
        </is>
      </c>
      <c r="E30" s="5" t="inlineStr">
        <is>
          <t>83.750,00</t>
        </is>
      </c>
      <c r="F30" s="4" t="inlineStr">
        <is>
          <t>1250.00</t>
        </is>
      </c>
    </row>
    <row collapsed="false" customFormat="false" customHeight="false" hidden="false" ht="12.1" outlineLevel="0" r="31">
      <c r="A31" s="5" t="s">
        <f>=HYPERLINK("https://www.leilaoonline.com.br/lote/detalhe/207253", "045")</f>
      </c>
      <c r="B31" s="4" t="s">
        <f>=HYPERLINK("https://www.leilaoonline.com.br/lote/detalhe/207253", "veja o vídeo!! CHEVROLET/SPIN 1.8L MT LS E.; 2021/2021; PRATA; ALCO./GASOL. - FUNCIONANDO - FROTA F83 - IPVA 2023 OK")</f>
      </c>
      <c r="C31" s="4" t="inlineStr">
        <is>
          <t>Não vendido</t>
        </is>
      </c>
      <c r="D31" s="4" t="inlineStr">
        <is>
          <t>12</t>
        </is>
      </c>
      <c r="E31" s="5" t="inlineStr">
        <is>
          <t>33.750,00</t>
        </is>
      </c>
      <c r="F31" s="4" t="inlineStr">
        <is>
          <t>1250.00</t>
        </is>
      </c>
    </row>
    <row collapsed="false" customFormat="false" customHeight="false" hidden="false" ht="12.1" outlineLevel="0" r="32">
      <c r="A32" s="5" t="s">
        <f>=HYPERLINK("https://www.leilaoonline.com.br/lote/detalhe/207256", "050")</f>
      </c>
      <c r="B32" s="4" t="s">
        <f>=HYPERLINK("https://www.leilaoonline.com.br/lote/detalhe/207256", "veja o vídeo!! FIAT/STRADA WORKING; 2012/2013; PRETA; ALCO./GASOL. - FUNCIONANDO - IPVA 2023 OK")</f>
      </c>
      <c r="C32" s="4" t="inlineStr">
        <is>
          <t>Não vendido</t>
        </is>
      </c>
      <c r="D32" s="4" t="inlineStr">
        <is>
          <t>15</t>
        </is>
      </c>
      <c r="E32" s="5" t="inlineStr">
        <is>
          <t>12.500,00</t>
        </is>
      </c>
      <c r="F32" s="4" t="inlineStr">
        <is>
          <t>500.00</t>
        </is>
      </c>
    </row>
    <row collapsed="false" customFormat="false" customHeight="false" hidden="false" ht="12.1" outlineLevel="0" r="33">
      <c r="A33" s="5" t="s">
        <f>=HYPERLINK("https://www.leilaoonline.com.br/lote/detalhe/207257", "055")</f>
      </c>
      <c r="B33" s="4" t="s">
        <f>=HYPERLINK("https://www.leilaoonline.com.br/lote/detalhe/207257", "veja o vídeo!! VW/KOMBI FURGÃO; 2008/2009; BRANCA; ALCO./GASOL. - FUNCIONANDO - IPVA 2023 OK")</f>
      </c>
      <c r="C33" s="4" t="inlineStr">
        <is>
          <t>Não vendido</t>
        </is>
      </c>
      <c r="D33" s="4" t="inlineStr">
        <is>
          <t>3</t>
        </is>
      </c>
      <c r="E33" s="5" t="inlineStr">
        <is>
          <t>6.000,00</t>
        </is>
      </c>
      <c r="F33" s="4" t="inlineStr">
        <is>
          <t>500.00</t>
        </is>
      </c>
    </row>
    <row collapsed="false" customFormat="false" customHeight="false" hidden="false" ht="12.1" outlineLevel="0" r="34">
      <c r="A34" s="5" t="s">
        <f>=HYPERLINK("https://www.leilaoonline.com.br/lote/detalhe/207254", "060")</f>
      </c>
      <c r="B34" s="4" t="s">
        <f>=HYPERLINK("https://www.leilaoonline.com.br/lote/detalhe/207254", "FIAT/STRADA WORKING 1.4; 2014/2014; VERMELHA; ALCO./GASOL. - FUNCIONANDO - IPVA 2023 OK")</f>
      </c>
      <c r="C34" s="4" t="inlineStr">
        <is>
          <t>Não vendido</t>
        </is>
      </c>
      <c r="D34" s="4" t="inlineStr">
        <is>
          <t>16</t>
        </is>
      </c>
      <c r="E34" s="5" t="inlineStr">
        <is>
          <t>22.500,00</t>
        </is>
      </c>
      <c r="F34" s="4" t="inlineStr">
        <is>
          <t>500.00</t>
        </is>
      </c>
    </row>
    <row collapsed="false" customFormat="false" customHeight="false" hidden="false" ht="12.1" outlineLevel="0" r="35">
      <c r="A35" s="5" t="s">
        <f>=HYPERLINK("https://www.leilaoonline.com.br/lote/detalhe/207255", "065")</f>
      </c>
      <c r="B35" s="4" t="s">
        <f>=HYPERLINK("https://www.leilaoonline.com.br/lote/detalhe/207255", "VW/KOMBI; 2011/2011; BRANCA; ALCO./GASOL. - FUNCIONANDO - IPVA 2023 OK")</f>
      </c>
      <c r="C35" s="4" t="inlineStr">
        <is>
          <t>Não vendido</t>
        </is>
      </c>
      <c r="D35" s="4" t="inlineStr">
        <is>
          <t>18</t>
        </is>
      </c>
      <c r="E35" s="5" t="inlineStr">
        <is>
          <t>13.500,00</t>
        </is>
      </c>
      <c r="F35" s="4" t="inlineStr">
        <is>
          <t>500.00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2026-08-05T10:08:33.00Z</dcterms:created>
  <dc:creator>Tellks Tecnologia</dc:creator>
  <cp:revision>0</cp:revision>
</cp:coreProperties>
</file>