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ITENS NOVOS DE ALMOXARIFADO - Rolamentos, Componentes para Caminhões, Tratores, Maqs Pesad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06/02/2018 11:33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=HYPERLINK("https://www.leilaoonline.com.br/lote/detalhe/13396", "001")</f>
      </c>
      <c r="B11" s="4" t="s">
        <f>=HYPERLINK("https://www.leilaoonline.com.br/lote/detalhe/13396", " SOBRESSALENTES DIVERSOS 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2.550,00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=HYPERLINK("https://www.leilaoonline.com.br/lote/detalhe/13443", "002")</f>
      </c>
      <c r="B12" s="4" t="s">
        <f>=HYPERLINK("https://www.leilaoonline.com.br/lote/detalhe/13443", " ACOPLAMENTOS E COMPONENTES 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600,00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=HYPERLINK("https://www.leilaoonline.com.br/lote/detalhe/13444", "003")</f>
      </c>
      <c r="B13" s="4" t="s">
        <f>=HYPERLINK("https://www.leilaoonline.com.br/lote/detalhe/13444", " PEÇAS PARA MOTORES À DIESEL CUMMINS 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350,00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=HYPERLINK("https://www.leilaoonline.com.br/lote/detalhe/13440", "004")</f>
      </c>
      <c r="B14" s="4" t="s">
        <f>=HYPERLINK("https://www.leilaoonline.com.br/lote/detalhe/13440", " ELEMENTOS, FILTROS, COMPONENTES E ACESSORIOS PARA FILTROS   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650,00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=HYPERLINK("https://www.leilaoonline.com.br/lote/detalhe/13442", "005")</f>
      </c>
      <c r="B15" s="4" t="s">
        <f>=HYPERLINK("https://www.leilaoonline.com.br/lote/detalhe/13442", " VALVULAS MANUAIS,  AUTOMATICAS E ACESSORIOS                          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800,00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=HYPERLINK("https://www.leilaoonline.com.br/lote/detalhe/13441", "006")</f>
      </c>
      <c r="B16" s="4" t="s">
        <f>=HYPERLINK("https://www.leilaoonline.com.br/lote/detalhe/13441", " TUBOS E CONEXOES METALICOS FERROSOS E DIVERSOS    ")</f>
      </c>
      <c r="C16" s="4" t="inlineStr">
        <is>
          <t>Vendido</t>
        </is>
      </c>
      <c r="D16" s="4" t="inlineStr">
        <is>
          <t>3</t>
        </is>
      </c>
      <c r="E16" s="5" t="inlineStr">
        <is>
          <t>1.550,00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=HYPERLINK("https://www.leilaoonline.com.br/lote/detalhe/13395", "007")</f>
      </c>
      <c r="B17" s="4" t="s">
        <f>=HYPERLINK("https://www.leilaoonline.com.br/lote/detalhe/13395", " COMPONENTES CATERPILLAR E PARA CARREGADEIRAS 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400,00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=HYPERLINK("https://www.leilaoonline.com.br/lote/detalhe/13402", "008")</f>
      </c>
      <c r="B18" s="4" t="s">
        <f>=HYPERLINK("https://www.leilaoonline.com.br/lote/detalhe/13402", " ELETRODOS, ARAME E VARETA PARA SOLDAGEM DE LIGAS ESPECIAIS 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1.200,00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=HYPERLINK("https://www.leilaoonline.com.br/lote/detalhe/13400", "009")</f>
      </c>
      <c r="B19" s="4" t="s">
        <f>=HYPERLINK("https://www.leilaoonline.com.br/lote/detalhe/13400", " COMPONENTES PARA BOMBAS CENTRÍFUGAS, HELICOIDAIS E DIVERSAS 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4.000,00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=HYPERLINK("https://www.leilaoonline.com.br/lote/detalhe/13394", "010")</f>
      </c>
      <c r="B20" s="4" t="s">
        <f>=HYPERLINK("https://www.leilaoonline.com.br/lote/detalhe/13394", " COMPONENTES DE VEDAÇÃO 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2.100,00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=HYPERLINK("https://www.leilaoonline.com.br/lote/detalhe/13404", "011")</f>
      </c>
      <c r="B21" s="4" t="s">
        <f>=HYPERLINK("https://www.leilaoonline.com.br/lote/detalhe/13404", " EQUIPAMENTOS E COMPONENTES ELÉTRICOS 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1.700,00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=HYPERLINK("https://www.leilaoonline.com.br/lote/detalhe/13439", "012")</f>
      </c>
      <c r="B22" s="4" t="s">
        <f>=HYPERLINK("https://www.leilaoonline.com.br/lote/detalhe/13439", " EPIs, UNIFORMES E DIVERSOS 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3.200,00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=HYPERLINK("https://www.leilaoonline.com.br/lote/detalhe/13437", "013")</f>
      </c>
      <c r="B23" s="4" t="s">
        <f>=HYPERLINK("https://www.leilaoonline.com.br/lote/detalhe/13437", " ROLAMENTOS, MANCAIS E ACESSÓRIOS 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8.100,00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=HYPERLINK("https://www.leilaoonline.com.br/lote/detalhe/13438", "014")</f>
      </c>
      <c r="B24" s="4" t="s">
        <f>=HYPERLINK("https://www.leilaoonline.com.br/lote/detalhe/13438", "200L DE ÓLEO, 40 KG DE GRAXA, PNEUS E COMPONENTES AUTOMOTIVOS DIVERSOS  ")</f>
      </c>
      <c r="C24" s="4" t="inlineStr">
        <is>
          <t>Vendido</t>
        </is>
      </c>
      <c r="D24" s="4" t="inlineStr">
        <is>
          <t>6</t>
        </is>
      </c>
      <c r="E24" s="5" t="inlineStr">
        <is>
          <t>2.150,00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=HYPERLINK("https://www.leilaoonline.com.br/lote/detalhe/13419", "015")</f>
      </c>
      <c r="B25" s="4" t="s">
        <f>=HYPERLINK("https://www.leilaoonline.com.br/lote/detalhe/13419", " SOBRESSALENTES PARA CAMINHÕES DIVERSAS MARCAS 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3.600,00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=HYPERLINK("https://www.leilaoonline.com.br/lote/detalhe/13421", "016")</f>
      </c>
      <c r="B26" s="4" t="s">
        <f>=HYPERLINK("https://www.leilaoonline.com.br/lote/detalhe/13421", " MATERIAIS DE FIXAÇÃO 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3.700,00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=HYPERLINK("https://www.leilaoonline.com.br/lote/detalhe/13403", "017")</f>
      </c>
      <c r="B27" s="4" t="s">
        <f>=HYPERLINK("https://www.leilaoonline.com.br/lote/detalhe/13403", " COMPONENTES PARA IMPLEMENTOS AGRÍCOLAS 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3.300,00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=HYPERLINK("https://www.leilaoonline.com.br/lote/detalhe/13411", "018")</f>
      </c>
      <c r="B28" s="4" t="s">
        <f>=HYPERLINK("https://www.leilaoonline.com.br/lote/detalhe/13411", " COMPONENTES PARA COLHEITADEIRAS CASE, JOHN DEERE, CAMECO E PARA PLANTADEIRA 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18.500,00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=HYPERLINK("https://www.leilaoonline.com.br/lote/detalhe/13410", "019")</f>
      </c>
      <c r="B29" s="4" t="s">
        <f>=HYPERLINK("https://www.leilaoonline.com.br/lote/detalhe/13410", " PEÇAS E COMPONENTES PARA TRATORES AGRÍCOLAS DIVERSAS MARCAS 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3.200,00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=HYPERLINK("https://www.leilaoonline.com.br/lote/detalhe/13406", "020")</f>
      </c>
      <c r="B30" s="4" t="s">
        <f>=HYPERLINK("https://www.leilaoonline.com.br/lote/detalhe/13406", " SOBRESSALENTES DIVERSOS  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5.450,00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=HYPERLINK("https://www.leilaoonline.com.br/lote/detalhe/13408", "021")</f>
      </c>
      <c r="B31" s="4" t="s">
        <f>=HYPERLINK("https://www.leilaoonline.com.br/lote/detalhe/13408", " COMPONENTES E ACESSORIOS DE DISTRIBUICAO ENERGIA INDUSTRIAL  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1.800,00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=HYPERLINK("https://www.leilaoonline.com.br/lote/detalhe/13409", "022")</f>
      </c>
      <c r="B32" s="4" t="s">
        <f>=HYPERLINK("https://www.leilaoonline.com.br/lote/detalhe/13409", " ELETRODOS, ARAMES, EQUIPAMENTOS, ACESSÓRIOS E MATERIAIS DIVERSOS - SOLDAGEM E CORTE 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2.050,00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=HYPERLINK("https://www.leilaoonline.com.br/lote/detalhe/13397", "023")</f>
      </c>
      <c r="B33" s="4" t="s">
        <f>=HYPERLINK("https://www.leilaoonline.com.br/lote/detalhe/13397", " EQUIPAMENTOS E INSTRUMENTOS DE MEDICAO       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2.700,00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=HYPERLINK("https://www.leilaoonline.com.br/lote/detalhe/13393", "024")</f>
      </c>
      <c r="B34" s="4" t="s">
        <f>=HYPERLINK("https://www.leilaoonline.com.br/lote/detalhe/13393", " MANGUEIRAS, TUBOS E CONEXOES HIDRAULICAS (ALTA PRESSAO)              ")</f>
      </c>
      <c r="C34" s="4" t="inlineStr">
        <is>
          <t>Vendido</t>
        </is>
      </c>
      <c r="D34" s="4" t="inlineStr">
        <is>
          <t>1</t>
        </is>
      </c>
      <c r="E34" s="5" t="inlineStr">
        <is>
          <t>1.600,00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=HYPERLINK("https://www.leilaoonline.com.br/lote/detalhe/13413", "025")</f>
      </c>
      <c r="B35" s="4" t="s">
        <f>=HYPERLINK("https://www.leilaoonline.com.br/lote/detalhe/13413", " COMPONENTES PARA MOENDA  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3.100,00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=HYPERLINK("https://www.leilaoonline.com.br/lote/detalhe/13412", "026")</f>
      </c>
      <c r="B36" s="4" t="s">
        <f>=HYPERLINK("https://www.leilaoonline.com.br/lote/detalhe/13412", " ENGRENAGENS, CORREIAS, POLIAS E ROLETES  ")</f>
      </c>
      <c r="C36" s="4" t="inlineStr">
        <is>
          <t>Vendido</t>
        </is>
      </c>
      <c r="D36" s="4" t="inlineStr">
        <is>
          <t>1</t>
        </is>
      </c>
      <c r="E36" s="5" t="inlineStr">
        <is>
          <t>5.400,00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=HYPERLINK("https://www.leilaoonline.com.br/lote/detalhe/13417", "027")</f>
      </c>
      <c r="B37" s="4" t="s">
        <f>=HYPERLINK("https://www.leilaoonline.com.br/lote/detalhe/13417", " CILINDROS HIDRAULICOS E ARTICULACOES DE USO INDUSTRIAL       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1.600,00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=HYPERLINK("https://www.leilaoonline.com.br/lote/detalhe/13414", "028")</f>
      </c>
      <c r="B38" s="4" t="s">
        <f>=HYPERLINK("https://www.leilaoonline.com.br/lote/detalhe/13414", " COMPONENTES PARA SISTEMAS DE COMBUSTIVEL E ALIMENTACAO   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5.350,00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=HYPERLINK("https://www.leilaoonline.com.br/lote/detalhe/13416", "029")</f>
      </c>
      <c r="B39" s="4" t="s">
        <f>=HYPERLINK("https://www.leilaoonline.com.br/lote/detalhe/13416", " CONEXÕES, PERFIS, BARRAS E CHAPAS FERROSAS  ")</f>
      </c>
      <c r="C39" s="4" t="inlineStr">
        <is>
          <t>Vendido</t>
        </is>
      </c>
      <c r="D39" s="4" t="inlineStr">
        <is>
          <t>1</t>
        </is>
      </c>
      <c r="E39" s="5" t="inlineStr">
        <is>
          <t>1.500,00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=HYPERLINK("https://www.leilaoonline.com.br/lote/detalhe/13415", "030")</f>
      </c>
      <c r="B40" s="4" t="s">
        <f>=HYPERLINK("https://www.leilaoonline.com.br/lote/detalhe/13415", " COMPONENTES PARA TURBINAS E CICLONES DIVERSOS 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2.300,00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=HYPERLINK("https://www.leilaoonline.com.br/lote/detalhe/13418", "031")</f>
      </c>
      <c r="B41" s="4" t="s">
        <f>=HYPERLINK("https://www.leilaoonline.com.br/lote/detalhe/13418", " COMPONENTES AUTOMOTIVOS DIVERSOS 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1.300,00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=HYPERLINK("https://www.leilaoonline.com.br/lote/detalhe/13407", "032")</f>
      </c>
      <c r="B42" s="4" t="s">
        <f>=HYPERLINK("https://www.leilaoonline.com.br/lote/detalhe/13407", " PEÇAS E COMPONENTES PARA REBOQUES E CARROCERIAS  ")</f>
      </c>
      <c r="C42" s="4" t="inlineStr">
        <is>
          <t>Vendido</t>
        </is>
      </c>
      <c r="D42" s="4" t="inlineStr">
        <is>
          <t>1</t>
        </is>
      </c>
      <c r="E42" s="5" t="inlineStr">
        <is>
          <t>1.850,00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=HYPERLINK("https://www.leilaoonline.com.br/lote/detalhe/13398", "033")</f>
      </c>
      <c r="B43" s="4" t="s">
        <f>=HYPERLINK("https://www.leilaoonline.com.br/lote/detalhe/13398", " COMPONENTES PARA BOMBAS CENTRÍFUGAS, HELICOIDAIS E DIVERSAS 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13.350,00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=HYPERLINK("https://www.leilaoonline.com.br/lote/detalhe/13401", "034")</f>
      </c>
      <c r="B44" s="4" t="s">
        <f>=HYPERLINK("https://www.leilaoonline.com.br/lote/detalhe/13401", " TRANSFORMADORES, EQUIPAMENTOS E COMPONENTES ELÉTRICOS  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15.250,00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=HYPERLINK("https://www.leilaoonline.com.br/lote/detalhe/13399", "035")</f>
      </c>
      <c r="B45" s="4" t="s">
        <f>=HYPERLINK("https://www.leilaoonline.com.br/lote/detalhe/13399", " EPIs E UNIFORMES 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1.100,00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=HYPERLINK("https://www.leilaoonline.com.br/lote/detalhe/13405", "036")</f>
      </c>
      <c r="B46" s="4" t="s">
        <f>=HYPERLINK("https://www.leilaoonline.com.br/lote/detalhe/13405", " ARTIGOS E UTENSILIOS DE ESCRITORIO  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1.850,00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=HYPERLINK("https://www.leilaoonline.com.br/lote/detalhe/13427", "037")</f>
      </c>
      <c r="B47" s="4" t="s">
        <f>=HYPERLINK("https://www.leilaoonline.com.br/lote/detalhe/13427", " MATERIAIS DE FIXAÇÃO  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2.750,00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=HYPERLINK("https://www.leilaoonline.com.br/lote/detalhe/13432", "038")</f>
      </c>
      <c r="B48" s="4" t="s">
        <f>=HYPERLINK("https://www.leilaoonline.com.br/lote/detalhe/13432", " COMPONENTES PARA IMPLEMENTOS AGRÍCOLAS  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8.050,00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=HYPERLINK("https://www.leilaoonline.com.br/lote/detalhe/13429", "039")</f>
      </c>
      <c r="B49" s="4" t="s">
        <f>=HYPERLINK("https://www.leilaoonline.com.br/lote/detalhe/13429", " ACOPLAMENTOS, COLARES DE EIXO E COMPONENTES  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4.150,00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=HYPERLINK("https://www.leilaoonline.com.br/lote/detalhe/13426", "040")</f>
      </c>
      <c r="B50" s="4" t="s">
        <f>=HYPERLINK("https://www.leilaoonline.com.br/lote/detalhe/13426", " PEÇAS PARA MOTORES À DIESEL E GASOLINA  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1.200,00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=HYPERLINK("https://www.leilaoonline.com.br/lote/detalhe/13420", "041")</f>
      </c>
      <c r="B51" s="4" t="s">
        <f>=HYPERLINK("https://www.leilaoonline.com.br/lote/detalhe/13420", " COMPONENTES DE VEDAÇÃO  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10.550,00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=HYPERLINK("https://www.leilaoonline.com.br/lote/detalhe/13428", "042")</f>
      </c>
      <c r="B52" s="4" t="s">
        <f>=HYPERLINK("https://www.leilaoonline.com.br/lote/detalhe/13428", " ROLAMENTOS E MANCAIS  ")</f>
      </c>
      <c r="C52" s="4" t="inlineStr">
        <is>
          <t>Vendido</t>
        </is>
      </c>
      <c r="D52" s="4" t="inlineStr">
        <is>
          <t>93</t>
        </is>
      </c>
      <c r="E52" s="5" t="inlineStr">
        <is>
          <t>23.850,00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=HYPERLINK("https://www.leilaoonline.com.br/lote/detalhe/13422", "043")</f>
      </c>
      <c r="B53" s="4" t="s">
        <f>=HYPERLINK("https://www.leilaoonline.com.br/lote/detalhe/13422", " VALVULAS AUTOMATICAS, DE SEGURANÇA, MANUAIS E ACESSORIOS    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7.850,00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=HYPERLINK("https://www.leilaoonline.com.br/lote/detalhe/13434", "044")</f>
      </c>
      <c r="B54" s="4" t="s">
        <f>=HYPERLINK("https://www.leilaoonline.com.br/lote/detalhe/13434", " SOBRESSALENTES PARA CAMINHÕES VOLVO E VW  ")</f>
      </c>
      <c r="C54" s="4" t="inlineStr">
        <is>
          <t>Vendido</t>
        </is>
      </c>
      <c r="D54" s="4" t="inlineStr">
        <is>
          <t>1</t>
        </is>
      </c>
      <c r="E54" s="5" t="inlineStr">
        <is>
          <t>5.200,00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=HYPERLINK("https://www.leilaoonline.com.br/lote/detalhe/13423", "045")</f>
      </c>
      <c r="B55" s="4" t="s">
        <f>=HYPERLINK("https://www.leilaoonline.com.br/lote/detalhe/13423", " SOBRESSALENTES PARA CAMINHÕES SCANIA  ")</f>
      </c>
      <c r="C55" s="4" t="inlineStr">
        <is>
          <t>Vendido</t>
        </is>
      </c>
      <c r="D55" s="4" t="inlineStr">
        <is>
          <t>1</t>
        </is>
      </c>
      <c r="E55" s="5" t="inlineStr">
        <is>
          <t>5.650,00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=HYPERLINK("https://www.leilaoonline.com.br/lote/detalhe/13425", "046")</f>
      </c>
      <c r="B56" s="4" t="s">
        <f>=HYPERLINK("https://www.leilaoonline.com.br/lote/detalhe/13425", " SOBRESSALENTES PARA CAMINHÕES MERCEDES BENZ  ")</f>
      </c>
      <c r="C56" s="4" t="inlineStr">
        <is>
          <t>Vendido</t>
        </is>
      </c>
      <c r="D56" s="4" t="inlineStr">
        <is>
          <t>1</t>
        </is>
      </c>
      <c r="E56" s="5" t="inlineStr">
        <is>
          <t>11.650,00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=HYPERLINK("https://www.leilaoonline.com.br/lote/detalhe/13424", "047")</f>
      </c>
      <c r="B57" s="4" t="s">
        <f>=HYPERLINK("https://www.leilaoonline.com.br/lote/detalhe/13424", " COMPONENTES PARA COLHEITADEIRAS CASE E JOHN DEERE  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7.900,00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=HYPERLINK("https://www.leilaoonline.com.br/lote/detalhe/13466", "048")</f>
      </c>
      <c r="B58" s="4" t="s">
        <f>=HYPERLINK("https://www.leilaoonline.com.br/lote/detalhe/13466", " COMPONENTES PARA COLHEITADEIRAS CAMECO  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37.850,00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=HYPERLINK("https://www.leilaoonline.com.br/lote/detalhe/13451", "049")</f>
      </c>
      <c r="B59" s="4" t="s">
        <f>=HYPERLINK("https://www.leilaoonline.com.br/lote/detalhe/13451", " PEÇAS E COMPONENTES PARA TRATORES VALTRA  ")</f>
      </c>
      <c r="C59" s="4" t="inlineStr">
        <is>
          <t>Vendido</t>
        </is>
      </c>
      <c r="D59" s="4" t="inlineStr">
        <is>
          <t>1</t>
        </is>
      </c>
      <c r="E59" s="5" t="inlineStr">
        <is>
          <t>3.450,00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=HYPERLINK("https://www.leilaoonline.com.br/lote/detalhe/13463", "050")</f>
      </c>
      <c r="B60" s="4" t="s">
        <f>=HYPERLINK("https://www.leilaoonline.com.br/lote/detalhe/13463", " PEÇAS E COMPONENTES PARA TRATORES MASSEY FERGUSON  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12.750,00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=HYPERLINK("https://www.leilaoonline.com.br/lote/detalhe/13460", "051")</f>
      </c>
      <c r="B61" s="4" t="s">
        <f>=HYPERLINK("https://www.leilaoonline.com.br/lote/detalhe/13460", " COMPONENTES PARA CARREGADEIRAS MOTOCANA, SANTAL E SERMAG  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350,00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=HYPERLINK("https://www.leilaoonline.com.br/lote/detalhe/13467", "052")</f>
      </c>
      <c r="B62" s="4" t="s">
        <f>=HYPERLINK("https://www.leilaoonline.com.br/lote/detalhe/13467", " PEÇAS E COMPONENTES PARA TRATORES JOHN DEERE  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6.950,00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=HYPERLINK("https://www.leilaoonline.com.br/lote/detalhe/13469", "053")</f>
      </c>
      <c r="B63" s="4" t="s">
        <f>=HYPERLINK("https://www.leilaoonline.com.br/lote/detalhe/13469", " COMPONENTES PARA CATERPILLAR, FIAT ALLIS E PARA ROLOS COMPACTADORES  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13.450,00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=HYPERLINK("https://www.leilaoonline.com.br/lote/detalhe/13448", "054")</f>
      </c>
      <c r="B64" s="4" t="s">
        <f>=HYPERLINK("https://www.leilaoonline.com.br/lote/detalhe/13448", " PEÇAS E COMPONENTES PARA TRATORES CASE E MAXXION  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3.150,00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=HYPERLINK("https://www.leilaoonline.com.br/lote/detalhe/13459", "055")</f>
      </c>
      <c r="B65" s="4" t="s">
        <f>=HYPERLINK("https://www.leilaoonline.com.br/lote/detalhe/13459", " SOBRESSALENTES DIVERSOS  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9.700,00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=HYPERLINK("https://www.leilaoonline.com.br/lote/detalhe/13449", "056")</f>
      </c>
      <c r="B66" s="4" t="s">
        <f>=HYPERLINK("https://www.leilaoonline.com.br/lote/detalhe/13449", " BARRAS E MATERIAIS NÃO FERROSOS  ")</f>
      </c>
      <c r="C66" s="4" t="inlineStr">
        <is>
          <t>Vendido</t>
        </is>
      </c>
      <c r="D66" s="4" t="inlineStr">
        <is>
          <t>4</t>
        </is>
      </c>
      <c r="E66" s="5" t="inlineStr">
        <is>
          <t>1.500,00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=HYPERLINK("https://www.leilaoonline.com.br/lote/detalhe/13450", "057")</f>
      </c>
      <c r="B67" s="4" t="s">
        <f>=HYPERLINK("https://www.leilaoonline.com.br/lote/detalhe/13450", " MANGUEIRAS, TUBOS E CONEXOES HIDRAULICAS (ALTA PRESSAO) E DIVERSAS               ")</f>
      </c>
      <c r="C67" s="4" t="inlineStr">
        <is>
          <t>Vendido</t>
        </is>
      </c>
      <c r="D67" s="4" t="inlineStr">
        <is>
          <t>1</t>
        </is>
      </c>
      <c r="E67" s="5" t="inlineStr">
        <is>
          <t>1.400,00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=HYPERLINK("https://www.leilaoonline.com.br/lote/detalhe/13455", "058")</f>
      </c>
      <c r="B68" s="4" t="s">
        <f>=HYPERLINK("https://www.leilaoonline.com.br/lote/detalhe/13455", " ELETRODOS, ARAMES, EQUIPAMENTOS, ACESSÓRIOS E MATERIAIS DIVERSOS - SOLDAGEM E CORTE  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850,00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=HYPERLINK("https://www.leilaoonline.com.br/lote/detalhe/13478", "059")</f>
      </c>
      <c r="B69" s="4" t="s">
        <f>=HYPERLINK("https://www.leilaoonline.com.br/lote/detalhe/13478", " VALVULAS AUTOMATICAS, DE SEGURANÇA, MANUAIS E ACESSORIOS    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1.100,00</t>
        </is>
      </c>
      <c r="F69" s="4" t="inlineStr">
        <is>
          <t>150.00</t>
        </is>
      </c>
    </row>
    <row collapsed="false" customFormat="false" customHeight="false" hidden="false" ht="12.1" outlineLevel="0" r="70">
      <c r="A70" s="5" t="s">
        <f>=HYPERLINK("https://www.leilaoonline.com.br/lote/detalhe/13472", "060")</f>
      </c>
      <c r="B70" s="4" t="s">
        <f>=HYPERLINK("https://www.leilaoonline.com.br/lote/detalhe/13472", " COMPONENTES PARA MOENDA  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4.150,00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=HYPERLINK("https://www.leilaoonline.com.br/lote/detalhe/13475", "061")</f>
      </c>
      <c r="B71" s="4" t="s">
        <f>=HYPERLINK("https://www.leilaoonline.com.br/lote/detalhe/13475", " ACOPLAMENTOS, COLARES DE EIXO E COMPONENTES  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4.950,00</t>
        </is>
      </c>
      <c r="F71" s="4" t="inlineStr">
        <is>
          <t>150.00</t>
        </is>
      </c>
    </row>
    <row collapsed="false" customFormat="false" customHeight="false" hidden="false" ht="12.1" outlineLevel="0" r="72">
      <c r="A72" s="5" t="s">
        <f>=HYPERLINK("https://www.leilaoonline.com.br/lote/detalhe/13477", "062")</f>
      </c>
      <c r="B72" s="4" t="s">
        <f>=HYPERLINK("https://www.leilaoonline.com.br/lote/detalhe/13477", " PNEUS E COMPONENTES PARA MOTORES E AUTOMOTIVOS DIVERSOS  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1.100,00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=HYPERLINK("https://www.leilaoonline.com.br/lote/detalhe/13473", "063")</f>
      </c>
      <c r="B73" s="4" t="s">
        <f>=HYPERLINK("https://www.leilaoonline.com.br/lote/detalhe/13473", " EPIs, UNIFORMES E DIVERSOS")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2.000,00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=HYPERLINK("https://www.leilaoonline.com.br/lote/detalhe/13468", "064")</f>
      </c>
      <c r="B74" s="4" t="s">
        <f>=HYPERLINK("https://www.leilaoonline.com.br/lote/detalhe/13468", " EQUIPAMENTOS, COMPONENTES ELÉTRICOS E ILUMINAÇÃO  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5.600,00</t>
        </is>
      </c>
      <c r="F74" s="4" t="inlineStr">
        <is>
          <t>150.00</t>
        </is>
      </c>
    </row>
    <row collapsed="false" customFormat="false" customHeight="false" hidden="false" ht="12.1" outlineLevel="0" r="75">
      <c r="A75" s="5" t="s">
        <f>=HYPERLINK("https://www.leilaoonline.com.br/lote/detalhe/13470", "065")</f>
      </c>
      <c r="B75" s="4" t="s">
        <f>=HYPERLINK("https://www.leilaoonline.com.br/lote/detalhe/13470", " COMPONENTES PARA BOMBAS CENTRÍFUGAS, HELICOIDAIS E DIVERSAS  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13.150,00</t>
        </is>
      </c>
      <c r="F75" s="4" t="inlineStr">
        <is>
          <t>150.00</t>
        </is>
      </c>
    </row>
    <row collapsed="false" customFormat="false" customHeight="false" hidden="false" ht="12.1" outlineLevel="0" r="76">
      <c r="A76" s="5" t="s">
        <f>=HYPERLINK("https://www.leilaoonline.com.br/lote/detalhe/13479", "066")</f>
      </c>
      <c r="B76" s="4" t="s">
        <f>=HYPERLINK("https://www.leilaoonline.com.br/lote/detalhe/13479", " COMPONENTES DE VEDAÇÃO  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3.700,00</t>
        </is>
      </c>
      <c r="F76" s="4" t="inlineStr">
        <is>
          <t>150.00</t>
        </is>
      </c>
    </row>
    <row collapsed="false" customFormat="false" customHeight="false" hidden="false" ht="12.1" outlineLevel="0" r="77">
      <c r="A77" s="5" t="s">
        <f>=HYPERLINK("https://www.leilaoonline.com.br/lote/detalhe/13474", "067")</f>
      </c>
      <c r="B77" s="4" t="s">
        <f>=HYPERLINK("https://www.leilaoonline.com.br/lote/detalhe/13474", " CONEXÕES, PERFIS, BARRAS E CHAPAS FERROSAS  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7.800,00</t>
        </is>
      </c>
      <c r="F77" s="4" t="inlineStr">
        <is>
          <t>150.00</t>
        </is>
      </c>
    </row>
    <row collapsed="false" customFormat="false" customHeight="false" hidden="false" ht="12.1" outlineLevel="0" r="78">
      <c r="A78" s="5" t="s">
        <f>=HYPERLINK("https://www.leilaoonline.com.br/lote/detalhe/13471", "068")</f>
      </c>
      <c r="B78" s="4" t="s">
        <f>=HYPERLINK("https://www.leilaoonline.com.br/lote/detalhe/13471", " COMPONENTES PARA REDUTORES VELOCIDADE CONVERSORES TORQUE E CAIXAS MUDANÇA      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7.850,00</t>
        </is>
      </c>
      <c r="F78" s="4" t="inlineStr">
        <is>
          <t>150.00</t>
        </is>
      </c>
    </row>
    <row collapsed="false" customFormat="false" customHeight="false" hidden="false" ht="12.1" outlineLevel="0" r="79">
      <c r="A79" s="5" t="s">
        <f>=HYPERLINK("https://www.leilaoonline.com.br/lote/detalhe/13476", "069")</f>
      </c>
      <c r="B79" s="4" t="s">
        <f>=HYPERLINK("https://www.leilaoonline.com.br/lote/detalhe/13476", " PEÇAS E COMPONENTES PARA REBOQUES, DOLLYS E TRANSBORDO  ")</f>
      </c>
      <c r="C79" s="4" t="inlineStr">
        <is>
          <t>Vendido</t>
        </is>
      </c>
      <c r="D79" s="4" t="inlineStr">
        <is>
          <t>1</t>
        </is>
      </c>
      <c r="E79" s="5" t="inlineStr">
        <is>
          <t>2.750,00</t>
        </is>
      </c>
      <c r="F79" s="4" t="inlineStr">
        <is>
          <t>150.00</t>
        </is>
      </c>
    </row>
    <row collapsed="false" customFormat="false" customHeight="false" hidden="false" ht="12.1" outlineLevel="0" r="80">
      <c r="A80" s="5" t="s">
        <f>=HYPERLINK("https://www.leilaoonline.com.br/lote/detalhe/13489", "070")</f>
      </c>
      <c r="B80" s="4" t="s">
        <f>=HYPERLINK("https://www.leilaoonline.com.br/lote/detalhe/13489", " COMPONENTES PARA IMPLEMENTOS AGRÍCOLAS  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3.800,00</t>
        </is>
      </c>
      <c r="F80" s="4" t="inlineStr">
        <is>
          <t>150.00</t>
        </is>
      </c>
    </row>
    <row collapsed="false" customFormat="false" customHeight="false" hidden="false" ht="12.1" outlineLevel="0" r="81">
      <c r="A81" s="5" t="s">
        <f>=HYPERLINK("https://www.leilaoonline.com.br/lote/detalhe/13488", "071")</f>
      </c>
      <c r="B81" s="4" t="s">
        <f>=HYPERLINK("https://www.leilaoonline.com.br/lote/detalhe/13488", " COMPONENTES PARA PLANTADEIRAS  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4.050,00</t>
        </is>
      </c>
      <c r="F81" s="4" t="inlineStr">
        <is>
          <t>150.00</t>
        </is>
      </c>
    </row>
    <row collapsed="false" customFormat="false" customHeight="false" hidden="false" ht="12.1" outlineLevel="0" r="82">
      <c r="A82" s="5" t="s">
        <f>=HYPERLINK("https://www.leilaoonline.com.br/lote/detalhe/13480", "072")</f>
      </c>
      <c r="B82" s="4" t="s">
        <f>=HYPERLINK("https://www.leilaoonline.com.br/lote/detalhe/13480", " SOBRESSALENTES PARA CAMINHÕES VOLVO, GM, FORD E VW  ")</f>
      </c>
      <c r="C82" s="4" t="inlineStr">
        <is>
          <t>Vendido</t>
        </is>
      </c>
      <c r="D82" s="4" t="inlineStr">
        <is>
          <t>1</t>
        </is>
      </c>
      <c r="E82" s="5" t="inlineStr">
        <is>
          <t>2.850,00</t>
        </is>
      </c>
      <c r="F82" s="4" t="inlineStr">
        <is>
          <t>150.00</t>
        </is>
      </c>
    </row>
    <row collapsed="false" customFormat="false" customHeight="false" hidden="false" ht="12.1" outlineLevel="0" r="83">
      <c r="A83" s="5" t="s">
        <f>=HYPERLINK("https://www.leilaoonline.com.br/lote/detalhe/13483", "073")</f>
      </c>
      <c r="B83" s="4" t="s">
        <f>=HYPERLINK("https://www.leilaoonline.com.br/lote/detalhe/13483", " ROLAMENTOS, MANCAIS E ACESSÓRIOS  ")</f>
      </c>
      <c r="C83" s="4" t="inlineStr">
        <is>
          <t>Vendido</t>
        </is>
      </c>
      <c r="D83" s="4" t="inlineStr">
        <is>
          <t>1</t>
        </is>
      </c>
      <c r="E83" s="5" t="inlineStr">
        <is>
          <t>9.500,00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=HYPERLINK("https://www.leilaoonline.com.br/lote/detalhe/13482", "074")</f>
      </c>
      <c r="B84" s="4" t="s">
        <f>=HYPERLINK("https://www.leilaoonline.com.br/lote/detalhe/13482", " SOBRESSALENTES PARA CAMINHÕES MERCEDES BENZ E SCANIA  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7.150,00</t>
        </is>
      </c>
      <c r="F84" s="4" t="inlineStr">
        <is>
          <t>150.00</t>
        </is>
      </c>
    </row>
    <row collapsed="false" customFormat="false" customHeight="false" hidden="false" ht="12.1" outlineLevel="0" r="85">
      <c r="A85" s="5" t="s">
        <f>=HYPERLINK("https://www.leilaoonline.com.br/lote/detalhe/13481", "075")</f>
      </c>
      <c r="B85" s="4" t="s">
        <f>=HYPERLINK("https://www.leilaoonline.com.br/lote/detalhe/13481", " PEÇAS E COMPONENTES PARA TRATORES JOHN DEERE  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23.300,00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=HYPERLINK("https://www.leilaoonline.com.br/lote/detalhe/13484", "076")</f>
      </c>
      <c r="B86" s="4" t="s">
        <f>=HYPERLINK("https://www.leilaoonline.com.br/lote/detalhe/13484", " COMPONENTES PARA COLHEITADEIRAS CAMECO  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2.200,00</t>
        </is>
      </c>
      <c r="F86" s="4" t="inlineStr">
        <is>
          <t>150.00</t>
        </is>
      </c>
    </row>
    <row collapsed="false" customFormat="false" customHeight="false" hidden="false" ht="12.1" outlineLevel="0" r="87">
      <c r="A87" s="5" t="s">
        <f>=HYPERLINK("https://www.leilaoonline.com.br/lote/detalhe/13486", "077")</f>
      </c>
      <c r="B87" s="4" t="s">
        <f>=HYPERLINK("https://www.leilaoonline.com.br/lote/detalhe/13486", " COMPONENTES PARA COLHEITADEIRAS  JOHN DEERE  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6.300,00</t>
        </is>
      </c>
      <c r="F87" s="4" t="inlineStr">
        <is>
          <t>150.00</t>
        </is>
      </c>
    </row>
    <row collapsed="false" customFormat="false" customHeight="false" hidden="false" ht="12.1" outlineLevel="0" r="88">
      <c r="A88" s="5" t="s">
        <f>=HYPERLINK("https://www.leilaoonline.com.br/lote/detalhe/13487", "078")</f>
      </c>
      <c r="B88" s="4" t="s">
        <f>=HYPERLINK("https://www.leilaoonline.com.br/lote/detalhe/13487", " COMPONENTES CATERPILLAR  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11.000,00</t>
        </is>
      </c>
      <c r="F88" s="4" t="inlineStr">
        <is>
          <t>150.00</t>
        </is>
      </c>
    </row>
    <row collapsed="false" customFormat="false" customHeight="false" hidden="false" ht="12.1" outlineLevel="0" r="89">
      <c r="A89" s="5" t="s">
        <f>=HYPERLINK("https://www.leilaoonline.com.br/lote/detalhe/13485", "079")</f>
      </c>
      <c r="B89" s="4" t="s">
        <f>=HYPERLINK("https://www.leilaoonline.com.br/lote/detalhe/13485", " PEÇAS E COMPONENTES PARA TRATORES CASE, VALTRA E MASSEY FERGUSON  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4.000,00</t>
        </is>
      </c>
      <c r="F89" s="4" t="inlineStr">
        <is>
          <t>150.00</t>
        </is>
      </c>
    </row>
    <row collapsed="false" customFormat="false" customHeight="false" hidden="false" ht="12.1" outlineLevel="0" r="90">
      <c r="A90" s="5" t="s">
        <f>=HYPERLINK("https://www.leilaoonline.com.br/lote/detalhe/13433", "080")</f>
      </c>
      <c r="B90" s="4" t="s">
        <f>=HYPERLINK("https://www.leilaoonline.com.br/lote/detalhe/13433", " COMPONENTES PARA COLHEITADEIRAS CASE   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16.400,00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=HYPERLINK("https://www.leilaoonline.com.br/lote/detalhe/13435", "081")</f>
      </c>
      <c r="B91" s="4" t="s">
        <f>=HYPERLINK("https://www.leilaoonline.com.br/lote/detalhe/13435", " SOBRESSALENTES DIVERSOS  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6.350,00</t>
        </is>
      </c>
      <c r="F91" s="4" t="inlineStr">
        <is>
          <t>150.00</t>
        </is>
      </c>
    </row>
    <row collapsed="false" customFormat="false" customHeight="false" hidden="false" ht="12.1" outlineLevel="0" r="92">
      <c r="A92" s="5" t="s">
        <f>=HYPERLINK("https://www.leilaoonline.com.br/lote/detalhe/13436", "082")</f>
      </c>
      <c r="B92" s="4" t="s">
        <f>=HYPERLINK("https://www.leilaoonline.com.br/lote/detalhe/13436", " ROLAMENTOS, MANCAIS E ACESSÓRIOS  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6.300,00</t>
        </is>
      </c>
      <c r="F92" s="4" t="inlineStr">
        <is>
          <t>150.00</t>
        </is>
      </c>
    </row>
    <row collapsed="false" customFormat="false" customHeight="false" hidden="false" ht="12.1" outlineLevel="0" r="93">
      <c r="A93" s="5" t="s">
        <f>=HYPERLINK("https://www.leilaoonline.com.br/lote/detalhe/13431", "083")</f>
      </c>
      <c r="B93" s="4" t="s">
        <f>=HYPERLINK("https://www.leilaoonline.com.br/lote/detalhe/13431", " MATERIAIS NÃO FERROSO  ")</f>
      </c>
      <c r="C93" s="4" t="inlineStr">
        <is>
          <t>Vendido</t>
        </is>
      </c>
      <c r="D93" s="4" t="inlineStr">
        <is>
          <t>7</t>
        </is>
      </c>
      <c r="E93" s="5" t="inlineStr">
        <is>
          <t>2.600,00</t>
        </is>
      </c>
      <c r="F93" s="4" t="inlineStr">
        <is>
          <t>150.00</t>
        </is>
      </c>
    </row>
    <row collapsed="false" customFormat="false" customHeight="false" hidden="false" ht="12.1" outlineLevel="0" r="94">
      <c r="A94" s="5" t="s">
        <f>=HYPERLINK("https://www.leilaoonline.com.br/lote/detalhe/13430", "084")</f>
      </c>
      <c r="B94" s="4" t="s">
        <f>=HYPERLINK("https://www.leilaoonline.com.br/lote/detalhe/13430", " COMPONENTES PARA BOMBAS CENTRÍFUGAS, HELICOIDAIS E DIVERSAS  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4.200,00</t>
        </is>
      </c>
      <c r="F94" s="4" t="inlineStr">
        <is>
          <t>150.00</t>
        </is>
      </c>
    </row>
    <row collapsed="false" customFormat="false" customHeight="false" hidden="false" ht="12.1" outlineLevel="0" r="95">
      <c r="A95" s="5" t="s">
        <f>=HYPERLINK("https://www.leilaoonline.com.br/lote/detalhe/13453", "085")</f>
      </c>
      <c r="B95" s="4" t="s">
        <f>=HYPERLINK("https://www.leilaoonline.com.br/lote/detalhe/13453", " SOBRESSALENTES DIVERSOS")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10.000,00</t>
        </is>
      </c>
      <c r="F95" s="4" t="inlineStr">
        <is>
          <t>150.00</t>
        </is>
      </c>
    </row>
    <row collapsed="false" customFormat="false" customHeight="false" hidden="false" ht="12.1" outlineLevel="0" r="96">
      <c r="A96" s="5" t="s">
        <f>=HYPERLINK("https://www.leilaoonline.com.br/lote/detalhe/13456", "086")</f>
      </c>
      <c r="B96" s="4" t="s">
        <f>=HYPERLINK("https://www.leilaoonline.com.br/lote/detalhe/13456", " ELETRODOS, ARAME E VARETA PARA SOLDAGEM DE ACO CARBONO      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7.850,00</t>
        </is>
      </c>
      <c r="F96" s="4" t="inlineStr">
        <is>
          <t>150.00</t>
        </is>
      </c>
    </row>
    <row collapsed="false" customFormat="false" customHeight="false" hidden="false" ht="12.1" outlineLevel="0" r="97">
      <c r="A97" s="5" t="s">
        <f>=HYPERLINK("https://www.leilaoonline.com.br/lote/detalhe/13454", "087")</f>
      </c>
      <c r="B97" s="4" t="s">
        <f>=HYPERLINK("https://www.leilaoonline.com.br/lote/detalhe/13454", " CONEXÕES, TUBOS, BARRAS E CHAPAS FERROSAS  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8.200,00</t>
        </is>
      </c>
      <c r="F97" s="4" t="inlineStr">
        <is>
          <t>150.00</t>
        </is>
      </c>
    </row>
    <row collapsed="false" customFormat="false" customHeight="false" hidden="false" ht="12.1" outlineLevel="0" r="98">
      <c r="A98" s="5" t="s">
        <f>=HYPERLINK("https://www.leilaoonline.com.br/lote/detalhe/13445", "088")</f>
      </c>
      <c r="B98" s="4" t="s">
        <f>=HYPERLINK("https://www.leilaoonline.com.br/lote/detalhe/13445", " EPIs, UNIFORMES E DIVERSOS  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1.800,00</t>
        </is>
      </c>
      <c r="F98" s="4" t="inlineStr">
        <is>
          <t>150.00</t>
        </is>
      </c>
    </row>
    <row collapsed="false" customFormat="false" customHeight="false" hidden="false" ht="12.1" outlineLevel="0" r="99">
      <c r="A99" s="5" t="s">
        <f>=HYPERLINK("https://www.leilaoonline.com.br/lote/detalhe/13465", "089")</f>
      </c>
      <c r="B99" s="4" t="s">
        <f>=HYPERLINK("https://www.leilaoonline.com.br/lote/detalhe/13465", " TRANSFORMADORES, EQUIPAMENTOS E COMPONENTES ELÉTRICOS E ELETRÔNICOS  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3.400,00</t>
        </is>
      </c>
      <c r="F99" s="4" t="inlineStr">
        <is>
          <t>150.00</t>
        </is>
      </c>
    </row>
    <row collapsed="false" customFormat="false" customHeight="false" hidden="false" ht="12.1" outlineLevel="0" r="100">
      <c r="A100" s="5" t="s">
        <f>=HYPERLINK("https://www.leilaoonline.com.br/lote/detalhe/13457", "090")</f>
      </c>
      <c r="B100" s="4" t="s">
        <f>=HYPERLINK("https://www.leilaoonline.com.br/lote/detalhe/13457", " VALVULAS AUTOMATICAS, DE SEGURANÇA, MANUAIS E ACESSORIOS    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1.800,00</t>
        </is>
      </c>
      <c r="F100" s="4" t="inlineStr">
        <is>
          <t>150.00</t>
        </is>
      </c>
    </row>
    <row collapsed="false" customFormat="false" customHeight="false" hidden="false" ht="12.1" outlineLevel="0" r="101">
      <c r="A101" s="5" t="s">
        <f>=HYPERLINK("https://www.leilaoonline.com.br/lote/detalhe/13446", "091")</f>
      </c>
      <c r="B101" s="4" t="s">
        <f>=HYPERLINK("https://www.leilaoonline.com.br/lote/detalhe/13446", " PEÇAS E COMPONENTES PARA REBOQUES, DOLLYS E TRANSBORDO  ")</f>
      </c>
      <c r="C101" s="4" t="inlineStr">
        <is>
          <t>Vendido</t>
        </is>
      </c>
      <c r="D101" s="4" t="inlineStr">
        <is>
          <t>1</t>
        </is>
      </c>
      <c r="E101" s="5" t="inlineStr">
        <is>
          <t>2.150,00</t>
        </is>
      </c>
      <c r="F101" s="4" t="inlineStr">
        <is>
          <t>150.00</t>
        </is>
      </c>
    </row>
    <row collapsed="false" customFormat="false" customHeight="false" hidden="false" ht="12.1" outlineLevel="0" r="102">
      <c r="A102" s="5" t="s">
        <f>=HYPERLINK("https://www.leilaoonline.com.br/lote/detalhe/13447", "092")</f>
      </c>
      <c r="B102" s="4" t="s">
        <f>=HYPERLINK("https://www.leilaoonline.com.br/lote/detalhe/13447", " COMPONENTES PARA BOMBAS CENTRÍFUGAS, HELICOIDAIS E DIVERSAS  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9.700,00</t>
        </is>
      </c>
      <c r="F102" s="4" t="inlineStr">
        <is>
          <t>150.00</t>
        </is>
      </c>
    </row>
    <row collapsed="false" customFormat="false" customHeight="false" hidden="false" ht="12.1" outlineLevel="0" r="103">
      <c r="A103" s="5" t="s">
        <f>=HYPERLINK("https://www.leilaoonline.com.br/lote/detalhe/13458", "093")</f>
      </c>
      <c r="B103" s="4" t="s">
        <f>=HYPERLINK("https://www.leilaoonline.com.br/lote/detalhe/13458", " ROLAMENTOS, MANCAIS E ACESSÓRIOS  ")</f>
      </c>
      <c r="C103" s="4" t="inlineStr">
        <is>
          <t>Vendido</t>
        </is>
      </c>
      <c r="D103" s="4" t="inlineStr">
        <is>
          <t>42</t>
        </is>
      </c>
      <c r="E103" s="5" t="inlineStr">
        <is>
          <t>8.500,00</t>
        </is>
      </c>
      <c r="F103" s="4" t="inlineStr">
        <is>
          <t>150.00</t>
        </is>
      </c>
    </row>
    <row collapsed="false" customFormat="false" customHeight="false" hidden="false" ht="12.1" outlineLevel="0" r="104">
      <c r="A104" s="5" t="s">
        <f>=HYPERLINK("https://www.leilaoonline.com.br/lote/detalhe/13462", "094")</f>
      </c>
      <c r="B104" s="4" t="s">
        <f>=HYPERLINK("https://www.leilaoonline.com.br/lote/detalhe/13462", " PEÇAS E COMPONENTES PARA TRATORES CASE, VALTRA, MASSEY FERGUSON E JOHN DEERE  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8.150,00</t>
        </is>
      </c>
      <c r="F104" s="4" t="inlineStr">
        <is>
          <t>150.00</t>
        </is>
      </c>
    </row>
    <row collapsed="false" customFormat="false" customHeight="false" hidden="false" ht="12.1" outlineLevel="0" r="105">
      <c r="A105" s="5" t="s">
        <f>=HYPERLINK("https://www.leilaoonline.com.br/lote/detalhe/13461", "095")</f>
      </c>
      <c r="B105" s="4" t="s">
        <f>=HYPERLINK("https://www.leilaoonline.com.br/lote/detalhe/13461", " COMPONENTES PARA CATERPILLAR, KOMATSU E PARA ROLOS COMPACTADORES  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3.350,00</t>
        </is>
      </c>
      <c r="F105" s="4" t="inlineStr">
        <is>
          <t>150.00</t>
        </is>
      </c>
    </row>
    <row collapsed="false" customFormat="false" customHeight="false" hidden="false" ht="12.1" outlineLevel="0" r="106">
      <c r="A106" s="5" t="s">
        <f>=HYPERLINK("https://www.leilaoonline.com.br/lote/detalhe/13452", "096")</f>
      </c>
      <c r="B106" s="4" t="s">
        <f>=HYPERLINK("https://www.leilaoonline.com.br/lote/detalhe/13452", " SOBRESSALENTES PARA CAMINHÕES MERCEDES BENZ E SCANIA  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4.150,00</t>
        </is>
      </c>
      <c r="F106" s="4" t="inlineStr">
        <is>
          <t>150.00</t>
        </is>
      </c>
    </row>
    <row collapsed="false" customFormat="false" customHeight="false" hidden="false" ht="12.1" outlineLevel="0" r="107">
      <c r="A107" s="5" t="s">
        <f>=HYPERLINK("https://www.leilaoonline.com.br/lote/detalhe/13464", "097")</f>
      </c>
      <c r="B107" s="4" t="s">
        <f>=HYPERLINK("https://www.leilaoonline.com.br/lote/detalhe/13464", " SOBRESSALENTES PARA CAMINHÕES VOLVO E VW  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1.750,00</t>
        </is>
      </c>
      <c r="F107" s="4" t="inlineStr">
        <is>
          <t>150.00</t>
        </is>
      </c>
    </row>
    <row collapsed="false" customFormat="false" customHeight="false" hidden="false" ht="12.1" outlineLevel="0" r="108">
      <c r="A108" s="5" t="s">
        <f>=HYPERLINK("https://www.leilaoonline.com.br/lote/detalhe/13490", "098")</f>
      </c>
      <c r="B108" s="4" t="s">
        <f>=HYPERLINK("https://www.leilaoonline.com.br/lote/detalhe/13490", " COMPONENTES PARA COLHEITADEIRAS CASE, JOHN DEERE E SANTAL  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3.800,00</t>
        </is>
      </c>
      <c r="F108" s="4" t="inlineStr">
        <is>
          <t>150.00</t>
        </is>
      </c>
    </row>
    <row collapsed="false" customFormat="false" customHeight="false" hidden="false" ht="12.1" outlineLevel="0" r="109">
      <c r="A109" s="5" t="s">
        <f>=HYPERLINK("https://www.leilaoonline.com.br/lote/detalhe/13491", "099")</f>
      </c>
      <c r="B109" s="4" t="s">
        <f>=HYPERLINK("https://www.leilaoonline.com.br/lote/detalhe/13491", " COMPONENTES PARA COLHEITADEIRAS CAMECO  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5.500,00</t>
        </is>
      </c>
      <c r="F109" s="4" t="inlineStr">
        <is>
          <t>150.00</t>
        </is>
      </c>
    </row>
    <row collapsed="false" customFormat="false" customHeight="false" hidden="false" ht="12.1" outlineLevel="0" r="110">
      <c r="A110" s="5" t="s">
        <f>=HYPERLINK("https://www.leilaoonline.com.br/lote/detalhe/13493", "100")</f>
      </c>
      <c r="B110" s="4" t="s">
        <f>=HYPERLINK("https://www.leilaoonline.com.br/lote/detalhe/13493", " COMPONENTES PARA PLANTADEIRAS  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5.100,00</t>
        </is>
      </c>
      <c r="F110" s="4" t="inlineStr">
        <is>
          <t>150.00</t>
        </is>
      </c>
    </row>
    <row collapsed="false" customFormat="false" customHeight="false" hidden="false" ht="12.1" outlineLevel="0" r="111">
      <c r="A111" s="5" t="s">
        <f>=HYPERLINK("https://www.leilaoonline.com.br/lote/detalhe/13492", "101")</f>
      </c>
      <c r="B111" s="4" t="s">
        <f>=HYPERLINK("https://www.leilaoonline.com.br/lote/detalhe/13492", " COMPONENTES PARA IMPLEMENTOS AGRÍCOLAS  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4.850,00</t>
        </is>
      </c>
      <c r="F111" s="4" t="inlineStr">
        <is>
          <t>150.00</t>
        </is>
      </c>
    </row>
    <row collapsed="false" customFormat="false" customHeight="false" hidden="false" ht="12.1" outlineLevel="0" r="112">
      <c r="A112" s="5" t="s">
        <f>=HYPERLINK("https://www.leilaoonline.com.br/lote/detalhe/13494", "102")</f>
      </c>
      <c r="B112" s="4" t="s">
        <f>=HYPERLINK("https://www.leilaoonline.com.br/lote/detalhe/13494", " COMPONENTES DE VEDAÇÃO  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3.000,00</t>
        </is>
      </c>
      <c r="F112" s="4" t="inlineStr">
        <is>
          <t>150.00</t>
        </is>
      </c>
    </row>
    <row collapsed="false" customFormat="false" customHeight="false" hidden="false" ht="12.1" outlineLevel="0" r="113">
      <c r="A113" s="5" t="s">
        <f>=HYPERLINK("https://www.leilaoonline.com.br/lote/detalhe/13495", "103")</f>
      </c>
      <c r="B113" s="4" t="s">
        <f>=HYPERLINK("https://www.leilaoonline.com.br/lote/detalhe/13495", " MATERIAIS DE FIXAÇÃO")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4.150,00</t>
        </is>
      </c>
      <c r="F113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2026-08-06T00:54:48.00Z</dcterms:created>
  <dc:creator>Tellks Tecnologia</dc:creator>
  <cp:revision>0</cp:revision>
</cp:coreProperties>
</file>