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8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TORNOS MECÂNICOS • EMPILHADEIRAS AMEISE, YALE E HYSTER • FURADEIRAS • PRENSAS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02/05/2024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=HYPERLINK("https://www.leilaoonline.com.br/lote/detalhe/225666", "005")</f>
      </c>
      <c r="B11" s="4" t="s">
        <f>=HYPERLINK("https://www.leilaoonline.com.br/lote/detalhe/225666", "LOTE COM 21 UNIDADES DE ESTRUTURAS EM AÇO INÓX (NÃO PEGA IMÃ); COM 6 E 4,5 METROS (APROX. 950KG)")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=HYPERLINK("https://www.leilaoonline.com.br/lote/detalhe/225665", "006")</f>
      </c>
      <c r="B12" s="4" t="s">
        <f>=HYPERLINK("https://www.leilaoonline.com.br/lote/detalhe/225665", "LOTE COM 20 UNIDADES DE ESTRUTURAS EM AÇO INÓX (NÃO PEGA IMÃ); COM 6 E 4,5 METROS (APROX. 900KG)")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=HYPERLINK("https://www.leilaoonline.com.br/lote/detalhe/225688", "010")</f>
      </c>
      <c r="B13" s="4" t="s">
        <f>=HYPERLINK("https://www.leilaoonline.com.br/lote/detalhe/225688", "EMPILHADEIRA YALE 2500 KG")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25.000,00</t>
        </is>
      </c>
      <c r="F13" s="4" t="inlineStr">
        <is>
          <t>1250.00</t>
        </is>
      </c>
    </row>
    <row collapsed="false" customFormat="false" customHeight="false" hidden="false" ht="12.1" outlineLevel="0" r="14">
      <c r="A14" s="5" t="s">
        <f>=HYPERLINK("https://www.leilaoonline.com.br/lote/detalhe/225684", "011")</f>
      </c>
      <c r="B14" s="4" t="s">
        <f>=HYPERLINK("https://www.leilaoonline.com.br/lote/detalhe/225684", "EMPILHADEIRA ELÉTRICA AMEISE ETV 20 2000 KG TRIPLEX 7,30M - FUNCIONANDO 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20.000,00</t>
        </is>
      </c>
      <c r="F14" s="4" t="inlineStr">
        <is>
          <t>1250.00</t>
        </is>
      </c>
    </row>
    <row collapsed="false" customFormat="false" customHeight="false" hidden="false" ht="12.1" outlineLevel="0" r="15">
      <c r="A15" s="5" t="s">
        <f>=HYPERLINK("https://www.leilaoonline.com.br/lote/detalhe/225653", "014")</f>
      </c>
      <c r="B15" s="4" t="s">
        <f>=HYPERLINK("https://www.leilaoonline.com.br/lote/detalhe/225653", "EMPILHADEIRA ELÉTRICA PANTOGRÁFICA YALE NDR35 ANO: 2010, 1.600 KG")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20.000,00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=HYPERLINK("https://www.leilaoonline.com.br/lote/detalhe/225656", "020")</f>
      </c>
      <c r="B16" s="4" t="s">
        <f>=HYPERLINK("https://www.leilaoonline.com.br/lote/detalhe/225656", "PRENSA EXCENTRICA 25 TON")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2.500,00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=HYPERLINK("https://www.leilaoonline.com.br/lote/detalhe/225660", "021")</f>
      </c>
      <c r="B17" s="4" t="s">
        <f>=HYPERLINK("https://www.leilaoonline.com.br/lote/detalhe/225660", "PRENSA SORVETEIRA PNEUMÁTICA PARA FIXAÇÃO DE SOLA DE CALÇADO")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=HYPERLINK("https://www.leilaoonline.com.br/lote/detalhe/225690", "022")</f>
      </c>
      <c r="B18" s="4" t="s">
        <f>=HYPERLINK("https://www.leilaoonline.com.br/lote/detalhe/225690", "PRENSA EXCÊNTRICA 8 TON BARBAN &amp; VINCENTINI")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1.500,00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=HYPERLINK("https://www.leilaoonline.com.br/lote/detalhe/225676", "025")</f>
      </c>
      <c r="B19" s="4" t="s">
        <f>=HYPERLINK("https://www.leilaoonline.com.br/lote/detalhe/225676", "COMPRESSOR ATLAS COPCO GX5 20 PÉS")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2.000,00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=HYPERLINK("https://www.leilaoonline.com.br/lote/detalhe/225730", "026")</f>
      </c>
      <c r="B20" s="4" t="s">
        <f>=HYPERLINK("https://www.leilaoonline.com.br/lote/detalhe/225730", "COMPRESSOR ATLAS COPCO GX7 220V/2002 - CÓD. 1369")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3.000,00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=HYPERLINK("https://www.leilaoonline.com.br/lote/detalhe/225731", "027")</f>
      </c>
      <c r="B21" s="4" t="s">
        <f>=HYPERLINK("https://www.leilaoonline.com.br/lote/detalhe/225731", "COMPRESSOR ATLAS COPCO GX7 220V/2002 - CÓD. 1371")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2.000,00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=HYPERLINK("https://www.leilaoonline.com.br/lote/detalhe/225664", "030")</f>
      </c>
      <c r="B22" s="4" t="s">
        <f>=HYPERLINK("https://www.leilaoonline.com.br/lote/detalhe/225664", "GUILHOTINA HIDRÁULICA HIMECA 3000MM X 5MM 1/4'' - CÓD. 1607")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60.000,00</t>
        </is>
      </c>
      <c r="F22" s="4" t="inlineStr">
        <is>
          <t>1250.00</t>
        </is>
      </c>
    </row>
    <row collapsed="false" customFormat="false" customHeight="false" hidden="false" ht="12.1" outlineLevel="0" r="23">
      <c r="A23" s="5" t="s">
        <f>=HYPERLINK("https://www.leilaoonline.com.br/lote/detalhe/225703", "031")</f>
      </c>
      <c r="B23" s="4" t="s">
        <f>=HYPERLINK("https://www.leilaoonline.com.br/lote/detalhe/225703", "GUILHOTINA CALVI 2000 X 5 MM")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10.000,00</t>
        </is>
      </c>
      <c r="F23" s="4" t="inlineStr">
        <is>
          <t>1250.00</t>
        </is>
      </c>
    </row>
    <row collapsed="false" customFormat="false" customHeight="false" hidden="false" ht="12.1" outlineLevel="0" r="24">
      <c r="A24" s="5" t="s">
        <f>=HYPERLINK("https://www.leilaoonline.com.br/lote/detalhe/225704", "032")</f>
      </c>
      <c r="B24" s="4" t="s">
        <f>=HYPERLINK("https://www.leilaoonline.com.br/lote/detalhe/225704", "GUILHOTINA CALVI 2500 X 5 MM")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20.000,00</t>
        </is>
      </c>
      <c r="F24" s="4" t="inlineStr">
        <is>
          <t>1250.00</t>
        </is>
      </c>
    </row>
    <row collapsed="false" customFormat="false" customHeight="false" hidden="false" ht="12.1" outlineLevel="0" r="25">
      <c r="A25" s="5" t="s">
        <f>=HYPERLINK("https://www.leilaoonline.com.br/lote/detalhe/225680", "035")</f>
      </c>
      <c r="B25" s="4" t="s">
        <f>=HYPERLINK("https://www.leilaoonline.com.br/lote/detalhe/225680", "TORNO MECÂNICO ROMI")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30.000,00</t>
        </is>
      </c>
      <c r="F25" s="4" t="inlineStr">
        <is>
          <t>1250.00</t>
        </is>
      </c>
    </row>
    <row collapsed="false" customFormat="false" customHeight="false" hidden="false" ht="12.1" outlineLevel="0" r="26">
      <c r="A26" s="5" t="s">
        <f>=HYPERLINK("https://www.leilaoonline.com.br/lote/detalhe/225682", "036")</f>
      </c>
      <c r="B26" s="4" t="s">
        <f>=HYPERLINK("https://www.leilaoonline.com.br/lote/detalhe/225682", "TORNO MECÂNICO SCHUTTE")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25.000,00</t>
        </is>
      </c>
      <c r="F26" s="4" t="inlineStr">
        <is>
          <t>1250.00</t>
        </is>
      </c>
    </row>
    <row collapsed="false" customFormat="false" customHeight="false" hidden="false" ht="12.1" outlineLevel="0" r="27">
      <c r="A27" s="5" t="s">
        <f>=HYPERLINK("https://www.leilaoonline.com.br/lote/detalhe/225683", "037")</f>
      </c>
      <c r="B27" s="4" t="s">
        <f>=HYPERLINK("https://www.leilaoonline.com.br/lote/detalhe/225683", "TORNO MECÂNICO DE CORREIA")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4.000,00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=HYPERLINK("https://www.leilaoonline.com.br/lote/detalhe/225705", "038")</f>
      </c>
      <c r="B28" s="4" t="s">
        <f>=HYPERLINK("https://www.leilaoonline.com.br/lote/detalhe/225705", "TORNO MECANICO ROMI I30A 600 X 1800 MM")</f>
      </c>
      <c r="C28" s="4" t="inlineStr">
        <is>
          <t>Não vendido</t>
        </is>
      </c>
      <c r="D28" s="4" t="inlineStr">
        <is>
          <t>8</t>
        </is>
      </c>
      <c r="E28" s="5" t="inlineStr">
        <is>
          <t>28.750,00</t>
        </is>
      </c>
      <c r="F28" s="4" t="inlineStr">
        <is>
          <t>1250.00</t>
        </is>
      </c>
    </row>
    <row collapsed="false" customFormat="false" customHeight="false" hidden="false" ht="12.1" outlineLevel="0" r="29">
      <c r="A29" s="5" t="s">
        <f>=HYPERLINK("https://www.leilaoonline.com.br/lote/detalhe/225706", "039")</f>
      </c>
      <c r="B29" s="4" t="s">
        <f>=HYPERLINK("https://www.leilaoonline.com.br/lote/detalhe/225706", "TORNO MECÂNICO ORNMASKINER 400 X 1100 MM - CÓD. 1612")</f>
      </c>
      <c r="C29" s="4" t="inlineStr">
        <is>
          <t>Não vendido</t>
        </is>
      </c>
      <c r="D29" s="4" t="inlineStr">
        <is>
          <t>4</t>
        </is>
      </c>
      <c r="E29" s="5" t="inlineStr">
        <is>
          <t>8.500,00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=HYPERLINK("https://www.leilaoonline.com.br/lote/detalhe/225667", "040")</f>
      </c>
      <c r="B30" s="4" t="s">
        <f>=HYPERLINK("https://www.leilaoonline.com.br/lote/detalhe/225667", "FURADEIRA DE BANCADA FERRARI 1/2 CV")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500,00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=HYPERLINK("https://www.leilaoonline.com.br/lote/detalhe/225687", "041")</f>
      </c>
      <c r="B31" s="4" t="s">
        <f>=HYPERLINK("https://www.leilaoonline.com.br/lote/detalhe/225687", "FURADEIRA RADIAL 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9.000,00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=HYPERLINK("https://www.leilaoonline.com.br/lote/detalhe/225671", "045")</f>
      </c>
      <c r="B32" s="4" t="s">
        <f>=HYPERLINK("https://www.leilaoonline.com.br/lote/detalhe/225671", "BOMBA DE INCÊNDIO 60 CV 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8.000,00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=HYPERLINK("https://www.leilaoonline.com.br/lote/detalhe/225672", "046")</f>
      </c>
      <c r="B33" s="4" t="s">
        <f>=HYPERLINK("https://www.leilaoonline.com.br/lote/detalhe/225672", "BOMBA CENTRÍFUGA 20 CV")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2.500,00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=HYPERLINK("https://www.leilaoonline.com.br/lote/detalhe/225696", "050")</f>
      </c>
      <c r="B34" s="4" t="s">
        <f>=HYPERLINK("https://www.leilaoonline.com.br/lote/detalhe/225696", "MOTOR ELÉTRICO TRIFÁSICO ALLIS-CHALMERS 10 CV")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500,00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=HYPERLINK("https://www.leilaoonline.com.br/lote/detalhe/225697", "051")</f>
      </c>
      <c r="B35" s="4" t="s">
        <f>=HYPERLINK("https://www.leilaoonline.com.br/lote/detalhe/225697", "MOTOR ELÉTRICO TRIFÁSICO TECO 10 CV")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500,00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=HYPERLINK("https://www.leilaoonline.com.br/lote/detalhe/225698", "052")</f>
      </c>
      <c r="B36" s="4" t="s">
        <f>=HYPERLINK("https://www.leilaoonline.com.br/lote/detalhe/225698", "MOTOR ELÉTRICO TRIFÁSICO WEG 20 CV 6 POLOS")</f>
      </c>
      <c r="C36" s="4" t="inlineStr">
        <is>
          <t>Não vendido</t>
        </is>
      </c>
      <c r="D36" s="4" t="inlineStr">
        <is>
          <t>3</t>
        </is>
      </c>
      <c r="E36" s="5" t="inlineStr">
        <is>
          <t>2.500,00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=HYPERLINK("https://www.leilaoonline.com.br/lote/detalhe/225661", "055")</f>
      </c>
      <c r="B37" s="4" t="s">
        <f>=HYPERLINK("https://www.leilaoonline.com.br/lote/detalhe/225661", "MISTURADOR EM AÇO INOX 200 L")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2.500,00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=HYPERLINK("https://www.leilaoonline.com.br/lote/detalhe/225702", "056")</f>
      </c>
      <c r="B38" s="4" t="s">
        <f>=HYPERLINK("https://www.leilaoonline.com.br/lote/detalhe/225702", "MISTURADOR DE HÉLICE COM MOTOR DE 30 CV HP 1100 RPM")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1.500,00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=HYPERLINK("https://www.leilaoonline.com.br/lote/detalhe/225689", "060")</f>
      </c>
      <c r="B39" s="4" t="s">
        <f>=HYPERLINK("https://www.leilaoonline.com.br/lote/detalhe/225689", "TALHA ELÉTRICA CROÁCIA 8 TON")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30.000,00</t>
        </is>
      </c>
      <c r="F39" s="4" t="inlineStr">
        <is>
          <t>1250.00</t>
        </is>
      </c>
    </row>
    <row collapsed="false" customFormat="false" customHeight="false" hidden="false" ht="12.1" outlineLevel="0" r="40">
      <c r="A40" s="5" t="s">
        <f>=HYPERLINK("https://www.leilaoonline.com.br/lote/detalhe/225695", "061")</f>
      </c>
      <c r="B40" s="4" t="s">
        <f>=HYPERLINK("https://www.leilaoonline.com.br/lote/detalhe/225695", "LOTE TALHAS MANUAIS 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500,00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=HYPERLINK("https://www.leilaoonline.com.br/lote/detalhe/225709", "065")</f>
      </c>
      <c r="B41" s="4" t="s">
        <f>=HYPERLINK("https://www.leilaoonline.com.br/lote/detalhe/225709", "BATERIA TRACIONÁRIA PARA EMPILHADEIRA ELÉTRICA 24 V")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1.500,00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=HYPERLINK("https://www.leilaoonline.com.br/lote/detalhe/225710", "066")</f>
      </c>
      <c r="B42" s="4" t="s">
        <f>=HYPERLINK("https://www.leilaoonline.com.br/lote/detalhe/225710", "BATERIA TRACIONÁRIA PARA EMPILHADEIRA ELÉTRICA 24 V")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1.500,00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=HYPERLINK("https://www.leilaoonline.com.br/lote/detalhe/225711", "067")</f>
      </c>
      <c r="B43" s="4" t="s">
        <f>=HYPERLINK("https://www.leilaoonline.com.br/lote/detalhe/225711", "BATERIA TRACIONÁRIA PARA EMPILHADEIRA ELÉTRICA 48 V")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4.500,00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=HYPERLINK("https://www.leilaoonline.com.br/lote/detalhe/225712", "068")</f>
      </c>
      <c r="B44" s="4" t="s">
        <f>=HYPERLINK("https://www.leilaoonline.com.br/lote/detalhe/225712", "BATERIA TRACIONÁRIA PARA EMPILHADEIRA ELÉTRICA 48 V")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4.500,00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=HYPERLINK("https://www.leilaoonline.com.br/lote/detalhe/225658", "070")</f>
      </c>
      <c r="B45" s="4" t="s">
        <f>=HYPERLINK("https://www.leilaoonline.com.br/lote/detalhe/225658", "DESENTUPIDORA RIDGID KOLLMANN K1000 MOTOR GASOLINA 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2.000,00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=HYPERLINK("https://www.leilaoonline.com.br/lote/detalhe/225659", "071")</f>
      </c>
      <c r="B46" s="4" t="s">
        <f>=HYPERLINK("https://www.leilaoonline.com.br/lote/detalhe/225659", "DESENTUPIDORA RIDGID KOLLMANN K500 MOTOR GASOLINA")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2.000,00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=HYPERLINK("https://www.leilaoonline.com.br/lote/detalhe/225663", "072")</f>
      </c>
      <c r="B47" s="4" t="s">
        <f>=HYPERLINK("https://www.leilaoonline.com.br/lote/detalhe/225663", "DOBRADEIRA SORG 3000MM X 3,20MM 1/8'' - CÓD. 1606")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60.000,00</t>
        </is>
      </c>
      <c r="F47" s="4" t="inlineStr">
        <is>
          <t>1250.00</t>
        </is>
      </c>
    </row>
    <row collapsed="false" customFormat="false" customHeight="false" hidden="false" ht="12.1" outlineLevel="0" r="48">
      <c r="A48" s="5" t="s">
        <f>=HYPERLINK("https://www.leilaoonline.com.br/lote/detalhe/225727", "075")</f>
      </c>
      <c r="B48" s="4" t="s">
        <f>=HYPERLINK("https://www.leilaoonline.com.br/lote/detalhe/225727", "CABINE ACUSTICA PARA COMPRESSOR 230CM X 280CM X 210CM 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3.000,00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=HYPERLINK("https://www.leilaoonline.com.br/lote/detalhe/225726", "076")</f>
      </c>
      <c r="B49" s="4" t="s">
        <f>=HYPERLINK("https://www.leilaoonline.com.br/lote/detalhe/225726", "CABINE ACÚSTICA PARA COMPRESSOR 315CM X 190CM X 205CM")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3.000,00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=HYPERLINK("https://www.leilaoonline.com.br/lote/detalhe/225725", "077")</f>
      </c>
      <c r="B50" s="4" t="s">
        <f>=HYPERLINK("https://www.leilaoonline.com.br/lote/detalhe/225725", "CABINE ACÚSTICA PARA COMPRESSOR 315CM X 190CM X 205CM")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3.000,00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=HYPERLINK("https://www.leilaoonline.com.br/lote/detalhe/225728", "078")</f>
      </c>
      <c r="B51" s="4" t="s">
        <f>=HYPERLINK("https://www.leilaoonline.com.br/lote/detalhe/225728", "CABINE ACÚSTICA PARA COMPRESSOR 400CM X 235CM X 210CM")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3.000,00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=HYPERLINK("https://www.leilaoonline.com.br/lote/detalhe/225729", "079")</f>
      </c>
      <c r="B52" s="4" t="s">
        <f>=HYPERLINK("https://www.leilaoonline.com.br/lote/detalhe/225729", "CABINE ACÚSTICA PARA COMPRESSOR 315CM X 190CM X 205CM")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3.000,00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=HYPERLINK("https://www.leilaoonline.com.br/lote/detalhe/225691", "080")</f>
      </c>
      <c r="B53" s="4" t="s">
        <f>=HYPERLINK("https://www.leilaoonline.com.br/lote/detalhe/225691", "ARMÁRIO PARA ARMAZENAMENTO EM AÇO CARBONO")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1.000,00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=HYPERLINK("https://www.leilaoonline.com.br/lote/detalhe/225674", "085")</f>
      </c>
      <c r="B54" s="4" t="s">
        <f>=HYPERLINK("https://www.leilaoonline.com.br/lote/detalhe/225674", "MEDIDOR VOLUMÉTRICO ELETRÔNICO COMBUSTÍVEL GILBARCO 100L/MIN")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500,00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=HYPERLINK("https://www.leilaoonline.com.br/lote/detalhe/225678", "086")</f>
      </c>
      <c r="B55" s="4" t="s">
        <f>=HYPERLINK("https://www.leilaoonline.com.br/lote/detalhe/225678", "MEDIDOR VOLUMÉTRICO ELETRÔNICO COMBUSTÍVEL GILBARCO VEEDER-ROOT")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1.000,00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=HYPERLINK("https://www.leilaoonline.com.br/lote/detalhe/225670", "090")</f>
      </c>
      <c r="B56" s="4" t="s">
        <f>=HYPERLINK("https://www.leilaoonline.com.br/lote/detalhe/225670", "SERRA DE FITA VERTICAL ARTRAM")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2.500,00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=HYPERLINK("https://www.leilaoonline.com.br/lote/detalhe/225673", "095")</f>
      </c>
      <c r="B57" s="4" t="s">
        <f>=HYPERLINK("https://www.leilaoonline.com.br/lote/detalhe/225673", "GELADEIRA INDUSTRIAL 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2.500,00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=HYPERLINK("https://www.leilaoonline.com.br/lote/detalhe/225675", "096")</f>
      </c>
      <c r="B58" s="4" t="s">
        <f>=HYPERLINK("https://www.leilaoonline.com.br/lote/detalhe/225675", "GELADEIRA INDUSTRIAL MECALOR")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2.500,00</t>
        </is>
      </c>
      <c r="F58" s="4" t="inlineStr">
        <is>
          <t>500.00</t>
        </is>
      </c>
    </row>
    <row collapsed="false" customFormat="false" customHeight="false" hidden="false" ht="12.1" outlineLevel="0" r="59">
      <c r="A59" s="5" t="s">
        <f>=HYPERLINK("https://www.leilaoonline.com.br/lote/detalhe/225657", "097")</f>
      </c>
      <c r="B59" s="4" t="s">
        <f>=HYPERLINK("https://www.leilaoonline.com.br/lote/detalhe/225657", "LAVADORA INDUSTRIAL WAP")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500,00</t>
        </is>
      </c>
      <c r="F59" s="4" t="inlineStr">
        <is>
          <t>150.00</t>
        </is>
      </c>
    </row>
    <row collapsed="false" customFormat="false" customHeight="false" hidden="false" ht="12.1" outlineLevel="0" r="60">
      <c r="A60" s="5" t="s">
        <f>=HYPERLINK("https://www.leilaoonline.com.br/lote/detalhe/225708", "098")</f>
      </c>
      <c r="B60" s="4" t="s">
        <f>=HYPERLINK("https://www.leilaoonline.com.br/lote/detalhe/225708", "FOGÃO INDUSTRIAL 6 BOCAS - CÓD. 1611")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400,00</t>
        </is>
      </c>
      <c r="F60" s="4" t="inlineStr">
        <is>
          <t>150.00</t>
        </is>
      </c>
    </row>
    <row collapsed="false" customFormat="false" customHeight="false" hidden="false" ht="12.1" outlineLevel="0" r="61">
      <c r="A61" s="5" t="s">
        <f>=HYPERLINK("https://www.leilaoonline.com.br/lote/detalhe/225693", "100")</f>
      </c>
      <c r="B61" s="4" t="s">
        <f>=HYPERLINK("https://www.leilaoonline.com.br/lote/detalhe/225693", "LOTE COM APROX. 300KG DE VÁLVULAS EM AÇO INÓX")</f>
      </c>
      <c r="C61" s="4" t="inlineStr">
        <is>
          <t>Não vendido</t>
        </is>
      </c>
      <c r="D61" s="4" t="inlineStr">
        <is>
          <t>1</t>
        </is>
      </c>
      <c r="E61" s="5" t="inlineStr">
        <is>
          <t>2.000,00</t>
        </is>
      </c>
      <c r="F61" s="4" t="inlineStr">
        <is>
          <t>500.00</t>
        </is>
      </c>
    </row>
    <row collapsed="false" customFormat="false" customHeight="false" hidden="false" ht="12.1" outlineLevel="0" r="62">
      <c r="A62" s="5" t="s">
        <f>=HYPERLINK("https://www.leilaoonline.com.br/lote/detalhe/225694", "101")</f>
      </c>
      <c r="B62" s="4" t="s">
        <f>=HYPERLINK("https://www.leilaoonline.com.br/lote/detalhe/225694", "LOTE COM APROX. 50KG DE VÁLVULAS EM AÇO INÓX")</f>
      </c>
      <c r="C62" s="4" t="inlineStr">
        <is>
          <t>Vendido</t>
        </is>
      </c>
      <c r="D62" s="4" t="inlineStr">
        <is>
          <t>1</t>
        </is>
      </c>
      <c r="E62" s="5" t="inlineStr">
        <is>
          <t>500,00</t>
        </is>
      </c>
      <c r="F62" s="4" t="inlineStr">
        <is>
          <t>250.00</t>
        </is>
      </c>
    </row>
    <row collapsed="false" customFormat="false" customHeight="false" hidden="false" ht="12.1" outlineLevel="0" r="63">
      <c r="A63" s="5" t="s">
        <f>=HYPERLINK("https://www.leilaoonline.com.br/lote/detalhe/225677", "105")</f>
      </c>
      <c r="B63" s="4" t="s">
        <f>=HYPERLINK("https://www.leilaoonline.com.br/lote/detalhe/225677", "SECADOR DE AR COMPRIMIDO NORGREN")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1.500,00</t>
        </is>
      </c>
      <c r="F63" s="4" t="inlineStr">
        <is>
          <t>500.00</t>
        </is>
      </c>
    </row>
    <row collapsed="false" customFormat="false" customHeight="false" hidden="false" ht="12.1" outlineLevel="0" r="64">
      <c r="A64" s="5" t="s">
        <f>=HYPERLINK("https://www.leilaoonline.com.br/lote/detalhe/225679", "105")</f>
      </c>
      <c r="B64" s="4" t="s">
        <f>=HYPERLINK("https://www.leilaoonline.com.br/lote/detalhe/225679", "TIRFOR BERG-STEEL 3200 KG 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1.000,00</t>
        </is>
      </c>
      <c r="F64" s="4" t="inlineStr">
        <is>
          <t>500.00</t>
        </is>
      </c>
    </row>
    <row collapsed="false" customFormat="false" customHeight="false" hidden="false" ht="12.1" outlineLevel="0" r="65">
      <c r="A65" s="5" t="s">
        <f>=HYPERLINK("https://www.leilaoonline.com.br/lote/detalhe/225668", "106")</f>
      </c>
      <c r="B65" s="4" t="s">
        <f>=HYPERLINK("https://www.leilaoonline.com.br/lote/detalhe/225668", "TIRFOR BERG-STEEL 1600 KG 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500,00</t>
        </is>
      </c>
      <c r="F65" s="4" t="inlineStr">
        <is>
          <t>250.00</t>
        </is>
      </c>
    </row>
    <row collapsed="false" customFormat="false" customHeight="false" hidden="false" ht="12.1" outlineLevel="0" r="66">
      <c r="A66" s="5" t="s">
        <f>=HYPERLINK("https://www.leilaoonline.com.br/lote/detalhe/225652", "111")</f>
      </c>
      <c r="B66" s="4" t="s">
        <f>=HYPERLINK("https://www.leilaoonline.com.br/lote/detalhe/225652", "SOPRADOR TIPO ROOTS")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2.500,00</t>
        </is>
      </c>
      <c r="F66" s="4" t="inlineStr">
        <is>
          <t>500.00</t>
        </is>
      </c>
    </row>
    <row collapsed="false" customFormat="false" customHeight="false" hidden="false" ht="12.1" outlineLevel="0" r="67">
      <c r="A67" s="5" t="s">
        <f>=HYPERLINK("https://www.leilaoonline.com.br/lote/detalhe/225700", "115")</f>
      </c>
      <c r="B67" s="4" t="s">
        <f>=HYPERLINK("https://www.leilaoonline.com.br/lote/detalhe/225700", "CARRETINHA COM CABINE PARA GERADOR COMPRESSOR")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500,00</t>
        </is>
      </c>
      <c r="F67" s="4" t="inlineStr">
        <is>
          <t>250.00</t>
        </is>
      </c>
    </row>
    <row collapsed="false" customFormat="false" customHeight="false" hidden="false" ht="12.1" outlineLevel="0" r="68">
      <c r="A68" s="5" t="s">
        <f>=HYPERLINK("https://www.leilaoonline.com.br/lote/detalhe/225716", "116")</f>
      </c>
      <c r="B68" s="4" t="s">
        <f>=HYPERLINK("https://www.leilaoonline.com.br/lote/detalhe/225716", "CARRETINHA COM GERADOR PARCIAL")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1.000,00</t>
        </is>
      </c>
      <c r="F68" s="4" t="inlineStr">
        <is>
          <t>250.00</t>
        </is>
      </c>
    </row>
    <row collapsed="false" customFormat="false" customHeight="false" hidden="false" ht="12.1" outlineLevel="0" r="69">
      <c r="A69" s="5" t="s">
        <f>=HYPERLINK("https://www.leilaoonline.com.br/lote/detalhe/225699", "117")</f>
      </c>
      <c r="B69" s="4" t="s">
        <f>=HYPERLINK("https://www.leilaoonline.com.br/lote/detalhe/225699", "CARRINHO PARA CARREGAR MOTORES")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500,00</t>
        </is>
      </c>
      <c r="F69" s="4" t="inlineStr">
        <is>
          <t>250.00</t>
        </is>
      </c>
    </row>
    <row collapsed="false" customFormat="false" customHeight="false" hidden="false" ht="12.1" outlineLevel="0" r="70">
      <c r="A70" s="5" t="s">
        <f>=HYPERLINK("https://www.leilaoonline.com.br/lote/detalhe/225719", "118")</f>
      </c>
      <c r="B70" s="4" t="s">
        <f>=HYPERLINK("https://www.leilaoonline.com.br/lote/detalhe/225719", "CARRINHO PORTA FERRAMENTAS")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250,00</t>
        </is>
      </c>
      <c r="F70" s="4" t="inlineStr">
        <is>
          <t>150.00</t>
        </is>
      </c>
    </row>
    <row collapsed="false" customFormat="false" customHeight="false" hidden="false" ht="12.1" outlineLevel="0" r="71">
      <c r="A71" s="5" t="s">
        <f>=HYPERLINK("https://www.leilaoonline.com.br/lote/detalhe/225721", "119")</f>
      </c>
      <c r="B71" s="4" t="s">
        <f>=HYPERLINK("https://www.leilaoonline.com.br/lote/detalhe/225721", "CARRINHO DE MÃO")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200,00</t>
        </is>
      </c>
      <c r="F71" s="4" t="inlineStr">
        <is>
          <t>150.00</t>
        </is>
      </c>
    </row>
    <row collapsed="false" customFormat="false" customHeight="false" hidden="false" ht="12.1" outlineLevel="0" r="72">
      <c r="A72" s="5" t="s">
        <f>=HYPERLINK("https://www.leilaoonline.com.br/lote/detalhe/225669", "120")</f>
      </c>
      <c r="B72" s="4" t="s">
        <f>=HYPERLINK("https://www.leilaoonline.com.br/lote/detalhe/225669", "MÁQUINA DE SOLDA PONTO 15 KVA")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2.000,00</t>
        </is>
      </c>
      <c r="F72" s="4" t="inlineStr">
        <is>
          <t>500.00</t>
        </is>
      </c>
    </row>
    <row collapsed="false" customFormat="false" customHeight="false" hidden="false" ht="12.1" outlineLevel="0" r="73">
      <c r="A73" s="5" t="s">
        <f>=HYPERLINK("https://www.leilaoonline.com.br/lote/detalhe/225654", "125")</f>
      </c>
      <c r="B73" s="4" t="s">
        <f>=HYPERLINK("https://www.leilaoonline.com.br/lote/detalhe/225654", "DIVISOR ROTATIVO EM AÇO INOX DIALMÁTICA")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1.500,00</t>
        </is>
      </c>
      <c r="F73" s="4" t="inlineStr">
        <is>
          <t>500.00</t>
        </is>
      </c>
    </row>
    <row collapsed="false" customFormat="false" customHeight="false" hidden="false" ht="12.1" outlineLevel="0" r="74">
      <c r="A74" s="5" t="s">
        <f>=HYPERLINK("https://www.leilaoonline.com.br/lote/detalhe/225724", "127")</f>
      </c>
      <c r="B74" s="4" t="s">
        <f>=HYPERLINK("https://www.leilaoonline.com.br/lote/detalhe/225724", "MOINHO DE PLÁSTICO 250MM")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3.000,00</t>
        </is>
      </c>
      <c r="F74" s="4" t="inlineStr">
        <is>
          <t>500.00</t>
        </is>
      </c>
    </row>
    <row collapsed="false" customFormat="false" customHeight="false" hidden="false" ht="12.1" outlineLevel="0" r="75">
      <c r="A75" s="5" t="s">
        <f>=HYPERLINK("https://www.leilaoonline.com.br/lote/detalhe/225701", "130")</f>
      </c>
      <c r="B75" s="4" t="s">
        <f>=HYPERLINK("https://www.leilaoonline.com.br/lote/detalhe/225701", "PISTÃO HIDRÁULICO (160 X 20CM DIÂMETRO DO ÊMBOLO)")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1.500,00</t>
        </is>
      </c>
      <c r="F75" s="4" t="inlineStr">
        <is>
          <t>500.00</t>
        </is>
      </c>
    </row>
    <row collapsed="false" customFormat="false" customHeight="false" hidden="false" ht="12.1" outlineLevel="0" r="76">
      <c r="A76" s="5" t="s">
        <f>=HYPERLINK("https://www.leilaoonline.com.br/lote/detalhe/225717", "135")</f>
      </c>
      <c r="B76" s="4" t="s">
        <f>=HYPERLINK("https://www.leilaoonline.com.br/lote/detalhe/225717", "MESA MÓVEL COM TAMPO EM AÇO INÓX")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250,00</t>
        </is>
      </c>
      <c r="F76" s="4" t="inlineStr">
        <is>
          <t>150.00</t>
        </is>
      </c>
    </row>
    <row collapsed="false" customFormat="false" customHeight="false" hidden="false" ht="12.1" outlineLevel="0" r="77">
      <c r="A77" s="5" t="s">
        <f>=HYPERLINK("https://www.leilaoonline.com.br/lote/detalhe/225718", "136")</f>
      </c>
      <c r="B77" s="4" t="s">
        <f>=HYPERLINK("https://www.leilaoonline.com.br/lote/detalhe/225718", "MESA SUPORTE MÓVEL COM TAMPO EM AÇO INÓX")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250,00</t>
        </is>
      </c>
      <c r="F77" s="4" t="inlineStr">
        <is>
          <t>150.00</t>
        </is>
      </c>
    </row>
    <row collapsed="false" customFormat="false" customHeight="false" hidden="false" ht="12.1" outlineLevel="0" r="78">
      <c r="A78" s="5" t="s">
        <f>=HYPERLINK("https://www.leilaoonline.com.br/lote/detalhe/225720", "137")</f>
      </c>
      <c r="B78" s="4" t="s">
        <f>=HYPERLINK("https://www.leilaoonline.com.br/lote/detalhe/225720", "MESA COM TAMPO DE PEDRA")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250,00</t>
        </is>
      </c>
      <c r="F78" s="4" t="inlineStr">
        <is>
          <t>150.00</t>
        </is>
      </c>
    </row>
    <row collapsed="false" customFormat="false" customHeight="false" hidden="false" ht="12.1" outlineLevel="0" r="79">
      <c r="A79" s="5" t="s">
        <f>=HYPERLINK("https://www.leilaoonline.com.br/lote/detalhe/225685", "140")</f>
      </c>
      <c r="B79" s="4" t="s">
        <f>=HYPERLINK("https://www.leilaoonline.com.br/lote/detalhe/225685", "ESTAÇÃO DE TRATAMENTO DE ÁGUA PARA POSTO DE GASOLINA")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3.000,00</t>
        </is>
      </c>
      <c r="F79" s="4" t="inlineStr">
        <is>
          <t>500.00</t>
        </is>
      </c>
    </row>
    <row collapsed="false" customFormat="false" customHeight="false" hidden="false" ht="12.1" outlineLevel="0" r="80">
      <c r="A80" s="5" t="s">
        <f>=HYPERLINK("https://www.leilaoonline.com.br/lote/detalhe/225715", "143")</f>
      </c>
      <c r="B80" s="4" t="s">
        <f>=HYPERLINK("https://www.leilaoonline.com.br/lote/detalhe/225715", "ESTUFA")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500,00</t>
        </is>
      </c>
      <c r="F80" s="4" t="inlineStr">
        <is>
          <t>250.00</t>
        </is>
      </c>
    </row>
    <row collapsed="false" customFormat="false" customHeight="false" hidden="false" ht="12.1" outlineLevel="0" r="81">
      <c r="A81" s="5" t="s">
        <f>=HYPERLINK("https://www.leilaoonline.com.br/lote/detalhe/225713", "145")</f>
      </c>
      <c r="B81" s="4" t="s">
        <f>=HYPERLINK("https://www.leilaoonline.com.br/lote/detalhe/225713", "TUBULAÇÃO PARA COIFA COM EXAUSTOR 12'' E 16''")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250,00</t>
        </is>
      </c>
      <c r="F81" s="4" t="inlineStr">
        <is>
          <t>250.00</t>
        </is>
      </c>
    </row>
    <row collapsed="false" customFormat="false" customHeight="false" hidden="false" ht="12.1" outlineLevel="0" r="82">
      <c r="A82" s="5" t="s">
        <f>=HYPERLINK("https://www.leilaoonline.com.br/lote/detalhe/225722", "150")</f>
      </c>
      <c r="B82" s="4" t="s">
        <f>=HYPERLINK("https://www.leilaoonline.com.br/lote/detalhe/225722", "MACA HOSPITALAR / EXAME / ESTÉTICA")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50,00</t>
        </is>
      </c>
      <c r="F82" s="4" t="inlineStr">
        <is>
          <t>50.00</t>
        </is>
      </c>
    </row>
    <row collapsed="false" customFormat="false" customHeight="false" hidden="false" ht="12.1" outlineLevel="0" r="83">
      <c r="A83" s="5" t="s">
        <f>=HYPERLINK("https://www.leilaoonline.com.br/lote/detalhe/225723", "151")</f>
      </c>
      <c r="B83" s="4" t="s">
        <f>=HYPERLINK("https://www.leilaoonline.com.br/lote/detalhe/225723", "MACA HOSPITALAR / EXAME / ESTÉTICA")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200,00</t>
        </is>
      </c>
      <c r="F83" s="4" t="inlineStr">
        <is>
          <t>150.00</t>
        </is>
      </c>
    </row>
    <row collapsed="false" customFormat="false" customHeight="false" hidden="false" ht="12.1" outlineLevel="0" r="84">
      <c r="A84" s="5" t="s">
        <f>=HYPERLINK("https://www.leilaoonline.com.br/lote/detalhe/225692", "160")</f>
      </c>
      <c r="B84" s="4" t="s">
        <f>=HYPERLINK("https://www.leilaoonline.com.br/lote/detalhe/225692", "LOTE CORRENTES DE ROLO 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1.000,00</t>
        </is>
      </c>
      <c r="F84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2026-09-20T14:04:57.00Z</dcterms:created>
  <dc:creator>Tellks Tecnologia</dc:creator>
  <cp:revision>0</cp:revision>
</cp:coreProperties>
</file>