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Online.com.br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CAMINHÕES VW 17.280 15 - TRATORES - RETROESCAVADEIRAS - EMPILHADEIRA CLARK -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12/07/2024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=HYPERLINK("https://www.leilaoonline.com.br/lote/detalhe/237452", "001")</f>
      </c>
      <c r="B11" s="4" t="s">
        <f>=HYPERLINK("https://www.leilaoonline.com.br/lote/detalhe/237452", "CAMINHÃO VW 17.280; 2014/2015; BRANCO; DIESEL; CÂMBIO AUTOMÁTICO - FUNCIONANDO")</f>
      </c>
      <c r="C11" s="4" t="inlineStr">
        <is>
          <t>Não vendido</t>
        </is>
      </c>
      <c r="D11" s="4" t="inlineStr">
        <is>
          <t>32</t>
        </is>
      </c>
      <c r="E11" s="5" t="inlineStr">
        <is>
          <t>137.500,00</t>
        </is>
      </c>
      <c r="F11" s="4" t="inlineStr">
        <is>
          <t>2500.00</t>
        </is>
      </c>
    </row>
    <row collapsed="false" customFormat="false" customHeight="false" hidden="false" ht="12.1" outlineLevel="0" r="12">
      <c r="A12" s="5" t="s">
        <f>=HYPERLINK("https://www.leilaoonline.com.br/lote/detalhe/237451", "002")</f>
      </c>
      <c r="B12" s="4" t="s">
        <f>=HYPERLINK("https://www.leilaoonline.com.br/lote/detalhe/237451", "CAMINHÃO VW 17.280; 2014/2015; BRANCO; DIESEL; CÂMBIO AUTOMÁTICO; COM COMPACTADOR MARCA PLANALTO - FUNCIONANDO")</f>
      </c>
      <c r="C12" s="4" t="inlineStr">
        <is>
          <t>Não vendido</t>
        </is>
      </c>
      <c r="D12" s="4" t="inlineStr">
        <is>
          <t>31</t>
        </is>
      </c>
      <c r="E12" s="5" t="inlineStr">
        <is>
          <t>142.500,00</t>
        </is>
      </c>
      <c r="F12" s="4" t="inlineStr">
        <is>
          <t>2500.00</t>
        </is>
      </c>
    </row>
    <row collapsed="false" customFormat="false" customHeight="false" hidden="false" ht="12.1" outlineLevel="0" r="13">
      <c r="A13" s="5" t="s">
        <f>=HYPERLINK("https://www.leilaoonline.com.br/lote/detalhe/237453", "003")</f>
      </c>
      <c r="B13" s="4" t="s">
        <f>=HYPERLINK("https://www.leilaoonline.com.br/lote/detalhe/237453", "CAMINHÃO VW 17.280; 2014/2015; BRANCO; DIESEL; CÂMBIO AUTOMÁTICO; COM COMPACTADOR MARCA PLANALTO - FUNCIONANDO")</f>
      </c>
      <c r="C13" s="4" t="inlineStr">
        <is>
          <t>Não vendido</t>
        </is>
      </c>
      <c r="D13" s="4" t="inlineStr">
        <is>
          <t>30</t>
        </is>
      </c>
      <c r="E13" s="5" t="inlineStr">
        <is>
          <t>142.500,00</t>
        </is>
      </c>
      <c r="F13" s="4" t="inlineStr">
        <is>
          <t>2500.00</t>
        </is>
      </c>
    </row>
    <row collapsed="false" customFormat="false" customHeight="false" hidden="false" ht="12.1" outlineLevel="0" r="14">
      <c r="A14" s="5" t="s">
        <f>=HYPERLINK("https://www.leilaoonline.com.br/lote/detalhe/237454", "004")</f>
      </c>
      <c r="B14" s="4" t="s">
        <f>=HYPERLINK("https://www.leilaoonline.com.br/lote/detalhe/237454", "CAMINHÃO VW 17.280; 2014/2015; BRANCO; DIESEL; CÂMBIO AUTOMÁTICO - FUNCIONANDO")</f>
      </c>
      <c r="C14" s="4" t="inlineStr">
        <is>
          <t>Não vendido</t>
        </is>
      </c>
      <c r="D14" s="4" t="inlineStr">
        <is>
          <t>33</t>
        </is>
      </c>
      <c r="E14" s="5" t="inlineStr">
        <is>
          <t>140.000,00</t>
        </is>
      </c>
      <c r="F14" s="4" t="inlineStr">
        <is>
          <t>2500.00</t>
        </is>
      </c>
    </row>
    <row collapsed="false" customFormat="false" customHeight="false" hidden="false" ht="12.1" outlineLevel="0" r="15">
      <c r="A15" s="5" t="s">
        <f>=HYPERLINK("https://www.leilaoonline.com.br/lote/detalhe/236765", "005")</f>
      </c>
      <c r="B15" s="4" t="s">
        <f>=HYPERLINK("https://www.leilaoonline.com.br/lote/detalhe/236765", "CASE 2688; ANO 2013; C/ 2 PLATAFORMAS 30X20 PARA SOJA E MILHO - FUNCIONANDO")</f>
      </c>
      <c r="C15" s="4" t="inlineStr">
        <is>
          <t>Não vendido</t>
        </is>
      </c>
      <c r="D15" s="4" t="inlineStr">
        <is>
          <t>48</t>
        </is>
      </c>
      <c r="E15" s="5" t="inlineStr">
        <is>
          <t>317.500,00</t>
        </is>
      </c>
      <c r="F15" s="4" t="inlineStr">
        <is>
          <t>2500.00</t>
        </is>
      </c>
    </row>
    <row collapsed="false" customFormat="false" customHeight="false" hidden="false" ht="12.1" outlineLevel="0" r="16">
      <c r="A16" s="5" t="s">
        <f>=HYPERLINK("https://www.leilaoonline.com.br/lote/detalhe/236766", "006")</f>
      </c>
      <c r="B16" s="4" t="s">
        <f>=HYPERLINK("https://www.leilaoonline.com.br/lote/detalhe/236766", "TC 5090; ANO 2011; C/ PLATAFORMA DE SOJA 35 PÉS - FUNCIONANDO")</f>
      </c>
      <c r="C16" s="4" t="inlineStr">
        <is>
          <t>Não vendido</t>
        </is>
      </c>
      <c r="D16" s="4" t="inlineStr">
        <is>
          <t>26</t>
        </is>
      </c>
      <c r="E16" s="5" t="inlineStr">
        <is>
          <t>212.500,00</t>
        </is>
      </c>
      <c r="F16" s="4" t="inlineStr">
        <is>
          <t>2500.00</t>
        </is>
      </c>
    </row>
    <row collapsed="false" customFormat="false" customHeight="false" hidden="false" ht="12.1" outlineLevel="0" r="17">
      <c r="A17" s="5" t="s">
        <f>=HYPERLINK("https://www.leilaoonline.com.br/lote/detalhe/236762", "010")</f>
      </c>
      <c r="B17" s="4" t="s">
        <f>=HYPERLINK("https://www.leilaoonline.com.br/lote/detalhe/236762", "veja o vídeo!! RETROESCAVADEIRA JCB; ANO 2020; MODELO ECXB14CM2CM; 4MIL HORAS - FUNCIONANDO")</f>
      </c>
      <c r="C17" s="4" t="inlineStr">
        <is>
          <t>Não vendido</t>
        </is>
      </c>
      <c r="D17" s="4" t="inlineStr">
        <is>
          <t>48</t>
        </is>
      </c>
      <c r="E17" s="5" t="inlineStr">
        <is>
          <t>227.500,00</t>
        </is>
      </c>
      <c r="F17" s="4" t="inlineStr">
        <is>
          <t>2500.00</t>
        </is>
      </c>
    </row>
    <row collapsed="false" customFormat="false" customHeight="false" hidden="false" ht="12.1" outlineLevel="0" r="18">
      <c r="A18" s="5" t="s">
        <f>=HYPERLINK("https://www.leilaoonline.com.br/lote/detalhe/236756", "015")</f>
      </c>
      <c r="B18" s="4" t="s">
        <f>=HYPERLINK("https://www.leilaoonline.com.br/lote/detalhe/236756", "RETROESCAVADEIRA JCB; MODELO 3CX 4X4; ANO 2016; EMPLACADA - FUNCIONANDO - PLACA FINAL 65")</f>
      </c>
      <c r="C18" s="4" t="inlineStr">
        <is>
          <t>Não vendido</t>
        </is>
      </c>
      <c r="D18" s="4" t="inlineStr">
        <is>
          <t>44</t>
        </is>
      </c>
      <c r="E18" s="5" t="inlineStr">
        <is>
          <t>197.500,00</t>
        </is>
      </c>
      <c r="F18" s="4" t="inlineStr">
        <is>
          <t>2500.00</t>
        </is>
      </c>
    </row>
    <row collapsed="false" customFormat="false" customHeight="false" hidden="false" ht="12.1" outlineLevel="0" r="19">
      <c r="A19" s="5" t="s">
        <f>=HYPERLINK("https://www.leilaoonline.com.br/lote/detalhe/236747", "020")</f>
      </c>
      <c r="B19" s="4" t="s">
        <f>=HYPERLINK("https://www.leilaoonline.com.br/lote/detalhe/236747", "EMPILHADEIRA CLARK 7 TON; MOTOR CHEVROLET 6 CILINDROS - FUNCIONANDO (NÃO ACOMPANHA CILINDRO DE GÁS)")</f>
      </c>
      <c r="C19" s="4" t="inlineStr">
        <is>
          <t>Não vendido</t>
        </is>
      </c>
      <c r="D19" s="4" t="inlineStr">
        <is>
          <t>15</t>
        </is>
      </c>
      <c r="E19" s="5" t="inlineStr">
        <is>
          <t>22.000,00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=HYPERLINK("https://www.leilaoonline.com.br/lote/detalhe/236749", "022")</f>
      </c>
      <c r="B20" s="4" t="s">
        <f>=HYPERLINK("https://www.leilaoonline.com.br/lote/detalhe/236749", "veja o vídeo!! EMPILHADEIRA CLARK; 7 TONELADAS; DIESEL - FUNCIONANDO")</f>
      </c>
      <c r="C20" s="4" t="inlineStr">
        <is>
          <t>Não vendido</t>
        </is>
      </c>
      <c r="D20" s="4" t="inlineStr">
        <is>
          <t>6</t>
        </is>
      </c>
      <c r="E20" s="5" t="inlineStr">
        <is>
          <t>26.250,00</t>
        </is>
      </c>
      <c r="F20" s="4" t="inlineStr">
        <is>
          <t>1250.00</t>
        </is>
      </c>
    </row>
    <row collapsed="false" customFormat="false" customHeight="false" hidden="false" ht="12.1" outlineLevel="0" r="21">
      <c r="A21" s="5" t="s">
        <f>=HYPERLINK("https://www.leilaoonline.com.br/lote/detalhe/236752", "025")</f>
      </c>
      <c r="B21" s="4" t="s">
        <f>=HYPERLINK("https://www.leilaoonline.com.br/lote/detalhe/236752", "EMPILHADEIRA CLARK; MODELO C300HY; CAPACIDADE 2.5 TONELADAS - FUNCIONANDO")</f>
      </c>
      <c r="C21" s="4" t="inlineStr">
        <is>
          <t>Não vendido</t>
        </is>
      </c>
      <c r="D21" s="4" t="inlineStr">
        <is>
          <t>29</t>
        </is>
      </c>
      <c r="E21" s="5" t="inlineStr">
        <is>
          <t>19.000,00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=HYPERLINK("https://www.leilaoonline.com.br/lote/detalhe/236759", "030")</f>
      </c>
      <c r="B22" s="4" t="s">
        <f>=HYPERLINK("https://www.leilaoonline.com.br/lote/detalhe/236759", "TRATOR FORD; MODELO 8N; ANO DE FABRICAÇÃO DÉCADA DE 50")</f>
      </c>
      <c r="C22" s="4" t="inlineStr">
        <is>
          <t>Lote retirado</t>
        </is>
      </c>
      <c r="D22" s="4" t="inlineStr">
        <is>
          <t>0</t>
        </is>
      </c>
      <c r="E22" s="5" t="inlineStr">
        <is>
          <t>3.000,00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=HYPERLINK("https://www.leilaoonline.com.br/lote/detalhe/236761", "032")</f>
      </c>
      <c r="B23" s="4" t="s">
        <f>=HYPERLINK("https://www.leilaoonline.com.br/lote/detalhe/236761", "MICRO TRATOR AGRALE")</f>
      </c>
      <c r="C23" s="4" t="inlineStr">
        <is>
          <t>Não vendido</t>
        </is>
      </c>
      <c r="D23" s="4" t="inlineStr">
        <is>
          <t>9</t>
        </is>
      </c>
      <c r="E23" s="5" t="inlineStr">
        <is>
          <t>9.000,00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=HYPERLINK("https://www.leilaoonline.com.br/lote/detalhe/236760", "035")</f>
      </c>
      <c r="B24" s="4" t="s">
        <f>=HYPERLINK("https://www.leilaoonline.com.br/lote/detalhe/236760", "GRANECAR; DIESEL; CAPACIDADE 9 TONELADAS - FUNCIONANDO")</f>
      </c>
      <c r="C24" s="4" t="inlineStr">
        <is>
          <t>Não vendido</t>
        </is>
      </c>
      <c r="D24" s="4" t="inlineStr">
        <is>
          <t>4</t>
        </is>
      </c>
      <c r="E24" s="5" t="inlineStr">
        <is>
          <t>14.000,00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=HYPERLINK("https://www.leilaoonline.com.br/lote/detalhe/236764", "040")</f>
      </c>
      <c r="B25" s="4" t="s">
        <f>=HYPERLINK("https://www.leilaoonline.com.br/lote/detalhe/236764", "CARRETA")</f>
      </c>
      <c r="C25" s="4" t="inlineStr">
        <is>
          <t>Não vendido</t>
        </is>
      </c>
      <c r="D25" s="4" t="inlineStr">
        <is>
          <t>2</t>
        </is>
      </c>
      <c r="E25" s="5" t="inlineStr">
        <is>
          <t>3.000,00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=HYPERLINK("https://www.leilaoonline.com.br/lote/detalhe/236763", "060")</f>
      </c>
      <c r="B26" s="4" t="s">
        <f>=HYPERLINK("https://www.leilaoonline.com.br/lote/detalhe/236763", "COMPACTADOR DE LIXO; MARCA PLANALTO; 19 METROS CUBICOS; PARA CAMINHÃO TRUCADO")</f>
      </c>
      <c r="C26" s="4" t="inlineStr">
        <is>
          <t>Não vendido</t>
        </is>
      </c>
      <c r="D26" s="4" t="inlineStr">
        <is>
          <t>3</t>
        </is>
      </c>
      <c r="E26" s="5" t="inlineStr">
        <is>
          <t>2.500,00</t>
        </is>
      </c>
      <c r="F26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2026-11-04T14:37:30.00Z</dcterms:created>
  <dc:creator>Tellks Tecnologia</dc:creator>
  <cp:revision>0</cp:revision>
</cp:coreProperties>
</file>