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PIPA, BASCULANTE, BAÚ - PÁS CARREG. - RETRO - GUINDASTE LIEBHER - PLAT. ELEVATOR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=HYPERLINK("https://www.leilaoonline.com.br/lote/detalhe/236892", "600")</f>
      </c>
      <c r="B11" s="4" t="s">
        <f>=HYPERLINK("https://www.leilaoonline.com.br/lote/detalhe/236892", " 082-017-2024 - CAMINHÃO MERCEDES BENZ 2831K 6X4; ANO 2012/2012; BRANCO. - LOC. VITÓRIA/ES")</f>
      </c>
      <c r="C11" s="4" t="inlineStr">
        <is>
          <t>Vendido</t>
        </is>
      </c>
      <c r="D11" s="4" t="inlineStr">
        <is>
          <t>98</t>
        </is>
      </c>
      <c r="E11" s="5" t="inlineStr">
        <is>
          <t>199.000,00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=HYPERLINK("https://www.leilaoonline.com.br/lote/detalhe/236909", "601")</f>
      </c>
      <c r="B12" s="4" t="s">
        <f>=HYPERLINK("https://www.leilaoonline.com.br/lote/detalhe/236909", " BRU-CP8302-2024 - CAMINHÃO BASCULANTE SCANIA G440 B8X4; ANO 2017/2017; BRANCO. (VEJA DESCRITIVO DE ITENS) - LOC. SÃO CONÇALO DO RIO ABAIXO/MG")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270.000,00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=HYPERLINK("https://www.leilaoonline.com.br/lote/detalhe/236901", "602")</f>
      </c>
      <c r="B13" s="4" t="s">
        <f>=HYPERLINK("https://www.leilaoonline.com.br/lote/detalhe/236901", " BRU-CP8311-2024 - CAMINHÃO SCANIA G440 B8X4 CS; ANO 2017/2017; BRANCO. (VEJA DESCRITIVO DE ITENS) - LOC. SÃO GONÇALO DO RIO ABAIXO/MG")</f>
      </c>
      <c r="C13" s="4" t="inlineStr">
        <is>
          <t>Vendido</t>
        </is>
      </c>
      <c r="D13" s="4" t="inlineStr">
        <is>
          <t>94</t>
        </is>
      </c>
      <c r="E13" s="5" t="inlineStr">
        <is>
          <t>275.000,00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=HYPERLINK("https://www.leilaoonline.com.br/lote/detalhe/236897", "603")</f>
      </c>
      <c r="B14" s="4" t="s">
        <f>=HYPERLINK("https://www.leilaoonline.com.br/lote/detalhe/236897", " ITA-028-2024 - CAMINHÃO MERCEDES BENZ L1620; ANO 2003/2003; BRANCO. (VEJA DESCRITIVO DE ITENS) - LOC.ITABIRA/MG ")</f>
      </c>
      <c r="C14" s="4" t="inlineStr">
        <is>
          <t>Vendido</t>
        </is>
      </c>
      <c r="D14" s="4" t="inlineStr">
        <is>
          <t>77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=HYPERLINK("https://www.leilaoonline.com.br/lote/detalhe/236904", "604")</f>
      </c>
      <c r="B15" s="4" t="s">
        <f>=HYPERLINK("https://www.leilaoonline.com.br/lote/detalhe/236904", "ITA-031-2024 - CAMINHÃO MERCEDES BENZ AXOR 3340; ANO 2007/2007; BRANCO. (VEJA DESCRITIVO DE ITENS) - LOC. ITABIRA/MG")</f>
      </c>
      <c r="C15" s="4" t="inlineStr">
        <is>
          <t>Vendido</t>
        </is>
      </c>
      <c r="D15" s="4" t="inlineStr">
        <is>
          <t>107</t>
        </is>
      </c>
      <c r="E15" s="5" t="inlineStr">
        <is>
          <t>139.000,00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=HYPERLINK("https://www.leilaoonline.com.br/lote/detalhe/236898", "605")</f>
      </c>
      <c r="B16" s="4" t="s">
        <f>=HYPERLINK("https://www.leilaoonline.com.br/lote/detalhe/236898", " CKS-ATI-021-2024 - CAMINHÃO COMBOIO SCANIA P420 8X4; ANO 2008. - LOC. CARAJÁS/PA")</f>
      </c>
      <c r="C16" s="4" t="inlineStr">
        <is>
          <t>Vendido</t>
        </is>
      </c>
      <c r="D16" s="4" t="inlineStr">
        <is>
          <t>50</t>
        </is>
      </c>
      <c r="E16" s="5" t="inlineStr">
        <is>
          <t>94.000,00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=HYPERLINK("https://www.leilaoonline.com.br/lote/detalhe/236911", "608")</f>
      </c>
      <c r="B17" s="4" t="s">
        <f>=HYPERLINK("https://www.leilaoonline.com.br/lote/detalhe/236911", " 082-071-2024 - PÁ CARREGADEIRA PP 240 HP SOBRE RODAS PNEUMATICA; MARCA VOLVO; MOD. L120F; ANO 2016. - LOC. VITÓRIA/ES")</f>
      </c>
      <c r="C17" s="4" t="inlineStr">
        <is>
          <t>Vendido</t>
        </is>
      </c>
      <c r="D17" s="4" t="inlineStr">
        <is>
          <t>84</t>
        </is>
      </c>
      <c r="E17" s="5" t="inlineStr">
        <is>
          <t>171.000,00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=HYPERLINK("https://www.leilaoonline.com.br/lote/detalhe/236910", "609")</f>
      </c>
      <c r="B18" s="4" t="s">
        <f>=HYPERLINK("https://www.leilaoonline.com.br/lote/detalhe/236910", " BRU-PM6112-2024 - PÁ CARREGADEIRA DE PNEUS CATERPILLAR; MOD. 980H - 318hp (L); ANO 2006. - LOC. SÃO GONÇALO DO RIO ABAIXO/MG")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275.000,00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=HYPERLINK("https://www.leilaoonline.com.br/lote/detalhe/236907", "610")</f>
      </c>
      <c r="B19" s="4" t="s">
        <f>=HYPERLINK("https://www.leilaoonline.com.br/lote/detalhe/236907", " SLS-EQ-007-2024 - RETROESCAVADEIRA FIATALLIS; MOD. FB80.3; ANO 2016. - LOC. SÃO LUÍS/MA")</f>
      </c>
      <c r="C19" s="4" t="inlineStr">
        <is>
          <t>Vendido</t>
        </is>
      </c>
      <c r="D19" s="4" t="inlineStr">
        <is>
          <t>44</t>
        </is>
      </c>
      <c r="E19" s="5" t="inlineStr">
        <is>
          <t>103.000,00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=HYPERLINK("https://www.leilaoonline.com.br/lote/detalhe/236905", "620")</f>
      </c>
      <c r="B20" s="4" t="s">
        <f>=HYPERLINK("https://www.leilaoonline.com.br/lote/detalhe/236905", " MARI-RE6101-2024 - ESCAVADEIRA CATERPILLAR; MOD. 323D; ANO 2016. - LOC. CATAS ALTAS/MG")</f>
      </c>
      <c r="C20" s="4" t="inlineStr">
        <is>
          <t>Não vendido</t>
        </is>
      </c>
      <c r="D20" s="4" t="inlineStr">
        <is>
          <t>74</t>
        </is>
      </c>
      <c r="E20" s="5" t="inlineStr">
        <is>
          <t>113.000,00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=HYPERLINK("https://www.leilaoonline.com.br/lote/detalhe/236903", "621")</f>
      </c>
      <c r="B21" s="4" t="s">
        <f>=HYPERLINK("https://www.leilaoonline.com.br/lote/detalhe/236903", " 082-070-2024 - MAQUINA PARA LIMPEZA DE VAGÕES LORAM; MOD. WV-WAGON VAC; ANO 2013. - LOC. VITÓRIA/ES")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77.500,00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=HYPERLINK("https://www.leilaoonline.com.br/lote/detalhe/236906", "622")</f>
      </c>
      <c r="B22" s="4" t="s">
        <f>=HYPERLINK("https://www.leilaoonline.com.br/lote/detalhe/236906", " ITA-021-2024 - GUINDASTE TORRE; MOD. GROVE; ANO 2015. - LOC. ITABIRA/MG")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=HYPERLINK("https://www.leilaoonline.com.br/lote/detalhe/236894", "623")</f>
      </c>
      <c r="B23" s="4" t="s">
        <f>=HYPERLINK("https://www.leilaoonline.com.br/lote/detalhe/236894", " ITA-026-2024 - GUINDASTE LIEBHER; MOD. LTM1070; ANO 2010. (VEJA DESCRITIVO DE ITENS) - LOC. ITABIRA/MG")</f>
      </c>
      <c r="C23" s="4" t="inlineStr">
        <is>
          <t>Vendido</t>
        </is>
      </c>
      <c r="D23" s="4" t="inlineStr">
        <is>
          <t>151</t>
        </is>
      </c>
      <c r="E23" s="5" t="inlineStr">
        <is>
          <t>510.000,00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=HYPERLINK("https://www.leilaoonline.com.br/lote/detalhe/236895", "624")</f>
      </c>
      <c r="B24" s="4" t="s">
        <f>=HYPERLINK("https://www.leilaoonline.com.br/lote/detalhe/236895", " SIS- EQ-012-2023 - GUINDASTE MH; MOD. MH12000T; ANO 2002. - LOC. SANTA INÊS/MA")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=HYPERLINK("https://www.leilaoonline.com.br/lote/detalhe/236899", "626")</f>
      </c>
      <c r="B25" s="4" t="s">
        <f>=HYPERLINK("https://www.leilaoonline.com.br/lote/detalhe/236899", " CKS-ATI-016-2024 - EMPILHADEIRA CLARK; MOD. CMP45D; ANO 2008. - LOC. CARAJÁS/PA")</f>
      </c>
      <c r="C25" s="4" t="inlineStr">
        <is>
          <t>Vendido</t>
        </is>
      </c>
      <c r="D25" s="4" t="inlineStr">
        <is>
          <t>9</t>
        </is>
      </c>
      <c r="E25" s="5" t="inlineStr">
        <is>
          <t>23.000,00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=HYPERLINK("https://www.leilaoonline.com.br/lote/detalhe/236908", "627")</f>
      </c>
      <c r="B26" s="4" t="s">
        <f>=HYPERLINK("https://www.leilaoonline.com.br/lote/detalhe/236908", " SIS-EQ-003-2024 - CONTAINER LAFARTE; MOD. 13/7N1; ANO 2016. - LOC. SANTA INÊS/MA")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=HYPERLINK("https://www.leilaoonline.com.br/lote/detalhe/236900", "628")</f>
      </c>
      <c r="B27" s="4" t="s">
        <f>=HYPERLINK("https://www.leilaoonline.com.br/lote/detalhe/236900", " NE-001-2024 - PLATAFORMA ELEVATORIA-MAQUINA DE VIA NE JLG; MOD. EJ450; ANO 2011. - LOC. NOVA ERA/MG")</f>
      </c>
      <c r="C27" s="4" t="inlineStr">
        <is>
          <t>Vendido</t>
        </is>
      </c>
      <c r="D27" s="4" t="inlineStr">
        <is>
          <t>64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=HYPERLINK("https://www.leilaoonline.com.br/lote/detalhe/236902", "630")</f>
      </c>
      <c r="B28" s="4" t="s">
        <f>=HYPERLINK("https://www.leilaoonline.com.br/lote/detalhe/236902", " 082-094-2024 - VAGÃO SANTA MATILDE CARRO CONTROLE; ANO 1977. - LOC. VITÓRIA/ES")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=HYPERLINK("https://www.leilaoonline.com.br/lote/detalhe/236896", "631")</f>
      </c>
      <c r="B29" s="4" t="s">
        <f>=HYPERLINK("https://www.leilaoonline.com.br/lote/detalhe/236896", " ACA-EQ-010-2023 - VAGÃO DE PASSAGEIROS ASTRA VAGOANE C; ANO 1991. - LOC. AÇAILÂNDIA/MA")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=HYPERLINK("https://www.leilaoonline.com.br/lote/detalhe/236893", "632")</f>
      </c>
      <c r="B30" s="4" t="s">
        <f>=HYPERLINK("https://www.leilaoonline.com.br/lote/detalhe/236893", " BRU-VDP-KARCHER-2024 - VARREDEIRA DE PISO KACHER; MOD. KMR1700D; ANO 2009. - LOC. MINA DE BRUCUTU")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=HYPERLINK("https://www.leilaoonline.com.br/lote/detalhe/237145", "650")</f>
      </c>
      <c r="B31" s="4" t="s">
        <f>=HYPERLINK("https://www.leilaoonline.com.br/lote/detalhe/237145", " VIG-LE1034-2024 - PALETEIRA ELÉTRICA PALETRANS; MOD. LE1034C; ANO 2015. - LOC. CONGONHAS/MG")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3.200,00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=HYPERLINK("https://www.leilaoonline.com.br/lote/detalhe/237141", "651")</f>
      </c>
      <c r="B32" s="4" t="s">
        <f>=HYPERLINK("https://www.leilaoonline.com.br/lote/detalhe/237141", " CKS-ATI-020-2024 - PRENSA HIDRÁULICA; MOD. MPH 60; ANO: 1984; PESO ESTIMADO: 373KG. - LOC. CARAJÁS/PA")</f>
      </c>
      <c r="C32" s="4" t="inlineStr">
        <is>
          <t>Vendido</t>
        </is>
      </c>
      <c r="D32" s="4" t="inlineStr">
        <is>
          <t>25</t>
        </is>
      </c>
      <c r="E32" s="5" t="inlineStr">
        <is>
          <t>4.600,00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=HYPERLINK("https://www.leilaoonline.com.br/lote/detalhe/237140", "652")</f>
      </c>
      <c r="B33" s="4" t="s">
        <f>=HYPERLINK("https://www.leilaoonline.com.br/lote/detalhe/237140", " 082-090-2024 - DINAMOTOR PARA TESTE DE COMPONENTES ELETRICOS STELC; ANO 2009. - LOC. VITÓRIA/ES")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=HYPERLINK("https://www.leilaoonline.com.br/lote/detalhe/237147", "653")</f>
      </c>
      <c r="B34" s="4" t="s">
        <f>=HYPERLINK("https://www.leilaoonline.com.br/lote/detalhe/237147", " CKS-ATI-009-2024 - APROX. 18 MAQUINAS DE SOLDA E COMPONENTES. - VEJA DESCRITIVO DE ITENS. - LOC. CARAJÁS/PA")</f>
      </c>
      <c r="C34" s="4" t="inlineStr">
        <is>
          <t>Vendido</t>
        </is>
      </c>
      <c r="D34" s="4" t="inlineStr">
        <is>
          <t>15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=HYPERLINK("https://www.leilaoonline.com.br/lote/detalhe/237144", "654")</f>
      </c>
      <c r="B35" s="4" t="s">
        <f>=HYPERLINK("https://www.leilaoonline.com.br/lote/detalhe/237144", " SLS-EQ-015-2024 - 01 MAQUINA SOLDA MIG/MAG; BIFASICA;FREQ 50/60HZ. - 01 MAQUINA DE SOLDA MIG MAG; TOPFLEX 3V; SMASHWELD. - LOC. SÃO LUÍS/MA")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=HYPERLINK("https://www.leilaoonline.com.br/lote/detalhe/237139", "655")</f>
      </c>
      <c r="B36" s="4" t="s">
        <f>=HYPERLINK("https://www.leilaoonline.com.br/lote/detalhe/237139", " SFH-004-2024 - 7 QUADROS DE DISTRIBUIÇÃO DE MÉDIA TENSÃO COM CUBÍCULO DE DISJUNTOR DE 17,5KV 630A. SEM USO. - LOC. SIMÕES FILHO/BA")</f>
      </c>
      <c r="C36" s="4" t="inlineStr">
        <is>
          <t>Não vendido</t>
        </is>
      </c>
      <c r="D36" s="4" t="inlineStr">
        <is>
          <t>77</t>
        </is>
      </c>
      <c r="E36" s="5" t="inlineStr">
        <is>
          <t>97.000,00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=HYPERLINK("https://www.leilaoonline.com.br/lote/detalhe/237142", "656")</f>
      </c>
      <c r="B37" s="4" t="s">
        <f>=HYPERLINK("https://www.leilaoonline.com.br/lote/detalhe/237142", " SLS-EQ-011-2024 - MISTURADOR ELETRICO; SENSOR NIVEL 11,6-35VCC 2BAR 8M; E OUTROS, VEJA DESCRITIVO DE ITENS. - LOC. SÃO LUÍS/MA")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=HYPERLINK("https://www.leilaoonline.com.br/lote/detalhe/237138", "657")</f>
      </c>
      <c r="B38" s="4" t="s">
        <f>=HYPERLINK("https://www.leilaoonline.com.br/lote/detalhe/237138", " CKS-ATI-017-2024 - 2 ENROLADORES DE CABOS FMA; ANO: 2010. - LOC. CARAJÁS/PA")</f>
      </c>
      <c r="C38" s="4" t="inlineStr">
        <is>
          <t>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=HYPERLINK("https://www.leilaoonline.com.br/lote/detalhe/237148", "658")</f>
      </c>
      <c r="B39" s="4" t="s">
        <f>=HYPERLINK("https://www.leilaoonline.com.br/lote/detalhe/237148", " SFH-003-2024 - APROX. 10 MOTORES DIVERSOS; VEJA DESCRITIVO DE ITENS. - LOC. SIMÕES FILHO/BA")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10.150,00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=HYPERLINK("https://www.leilaoonline.com.br/lote/detalhe/237143", "659")</f>
      </c>
      <c r="B40" s="4" t="s">
        <f>=HYPERLINK("https://www.leilaoonline.com.br/lote/detalhe/237143", " SLS-EQ-006-2024 - PULVERIZADOR MOD: SR 450; MF: STHIL; ATOMATIZADOR PULVERIZADOR MULTIFUNCIONAL; E OUTROS, VEJA DESCRITIVO DE ITENS. - LOC. SÃO LUÍS/MA")</f>
      </c>
      <c r="C40" s="4" t="inlineStr">
        <is>
          <t>Vendido</t>
        </is>
      </c>
      <c r="D40" s="4" t="inlineStr">
        <is>
          <t>2</t>
        </is>
      </c>
      <c r="E40" s="5" t="inlineStr">
        <is>
          <t>1.869,00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=HYPERLINK("https://www.leilaoonline.com.br/lote/detalhe/237137", "660")</f>
      </c>
      <c r="B41" s="4" t="s">
        <f>=HYPERLINK("https://www.leilaoonline.com.br/lote/detalhe/237137", " 082-076-2024 - 01 TANQUE RECOLHIMENTO RESIDUOS CAIXA LAVAG; 100KG; ANO 2019. / 01 TANQUE CAIXA LAVAGEM WASH BOX 84 PINT F; 100KG; ANO 2019. - LOC. VITÓRIA/ES")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=HYPERLINK("https://www.leilaoonline.com.br/lote/detalhe/237146", "661")</f>
      </c>
      <c r="B42" s="4" t="s">
        <f>=HYPERLINK("https://www.leilaoonline.com.br/lote/detalhe/237146", " SLS-EQ-004-2024 - ROTEADOR CISCO 2921. - LOC. SÃO LUÍS/MA")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2026-04-30T03:57:09.00Z</dcterms:created>
  <dc:creator>Tellks Tecnologia</dc:creator>
  <cp:revision>0</cp:revision>
</cp:coreProperties>
</file>