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CAMINHONETES S10, RANGER, FRONTIER • VANS • CAMINHÕES • TRATORES • PEÇAS MÁQUINAS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30/04/2025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=HYPERLINK("https://www.leilaoonline.com.br/lote/detalhe/276623", "015")</f>
      </c>
      <c r="B11" s="4" t="s">
        <f>=HYPERLINK("https://www.leilaoonline.com.br/lote/detalhe/276623", "EMPILHADEIRA YALE; COMB. DIESEL ; CAP. 2.5 TON. - FUNCIONANDO")</f>
      </c>
      <c r="C11" s="4" t="inlineStr">
        <is>
          <t>Não vendido</t>
        </is>
      </c>
      <c r="D11" s="4" t="inlineStr">
        <is>
          <t>25</t>
        </is>
      </c>
      <c r="E11" s="5" t="inlineStr">
        <is>
          <t>22.500,00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=HYPERLINK("https://www.leilaoonline.com.br/lote/detalhe/276020", "020")</f>
      </c>
      <c r="B12" s="4" t="s">
        <f>=HYPERLINK("https://www.leilaoonline.com.br/lote/detalhe/276020", "LOTE COM CAMINHÃO VOLVO/VM 270 8X2R; 2014/2015; PRATA; DIESEL E REBOQUE R/METALF .A PRCT 2E; 2022/2022; PRETA")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=HYPERLINK("https://www.leilaoonline.com.br/lote/detalhe/276028", "021")</f>
      </c>
      <c r="B13" s="4" t="s">
        <f>=HYPERLINK("https://www.leilaoonline.com.br/lote/detalhe/276028", "CAMINHÃO VW 17.280; 2014/2015; BRANCO; DIESEL; CÂMBIO AUTOMÁTICO; S/ COMPACTADOR MARCA PLANALTO - FUNC. - IPVA 2025 OK")</f>
      </c>
      <c r="C13" s="4" t="inlineStr">
        <is>
          <t>Não vendido</t>
        </is>
      </c>
      <c r="D13" s="4" t="inlineStr">
        <is>
          <t>28</t>
        </is>
      </c>
      <c r="E13" s="5" t="inlineStr">
        <is>
          <t>167.500,00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=HYPERLINK("https://www.leilaoonline.com.br/lote/detalhe/276030", "022")</f>
      </c>
      <c r="B14" s="4" t="s">
        <f>=HYPERLINK("https://www.leilaoonline.com.br/lote/detalhe/276030", "CAMINHÃO VW/15.180 CNM; 2010/2011; BRANCA; DIESEL - FUNC. - FIPE APROX.: R$ 208.469,00")</f>
      </c>
      <c r="C14" s="4" t="inlineStr">
        <is>
          <t>Não vendido</t>
        </is>
      </c>
      <c r="D14" s="4" t="inlineStr">
        <is>
          <t>32</t>
        </is>
      </c>
      <c r="E14" s="5" t="inlineStr">
        <is>
          <t>171.000,00</t>
        </is>
      </c>
      <c r="F14" s="4" t="inlineStr">
        <is>
          <t>1750.00</t>
        </is>
      </c>
    </row>
    <row collapsed="false" customFormat="false" customHeight="false" hidden="false" ht="12.1" outlineLevel="0" r="15">
      <c r="A15" s="5" t="s">
        <f>=HYPERLINK("https://www.leilaoonline.com.br/lote/detalhe/276032", "023")</f>
      </c>
      <c r="B15" s="4" t="s">
        <f>=HYPERLINK("https://www.leilaoonline.com.br/lote/detalhe/276032", "CAMINHÃO VW/24.280 CRM 6X2; 2014/2014; BRANCA; DIESEL - FUNC. - FIPE APROX.: R$ 241.353,00")</f>
      </c>
      <c r="C15" s="4" t="inlineStr">
        <is>
          <t>Vendido</t>
        </is>
      </c>
      <c r="D15" s="4" t="inlineStr">
        <is>
          <t>26</t>
        </is>
      </c>
      <c r="E15" s="5" t="inlineStr">
        <is>
          <t>197.500,00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=HYPERLINK("https://www.leilaoonline.com.br/lote/detalhe/276023", "025")</f>
      </c>
      <c r="B16" s="4" t="s">
        <f>=HYPERLINK("https://www.leilaoonline.com.br/lote/detalhe/276023", "CAMINHÃO FORD/F4000; 1979/1979; MARROM; DIESEL")</f>
      </c>
      <c r="C16" s="4" t="inlineStr">
        <is>
          <t>Lote retirado</t>
        </is>
      </c>
      <c r="D16" s="4" t="inlineStr">
        <is>
          <t>0</t>
        </is>
      </c>
      <c r="E16" s="5" t="inlineStr">
        <is>
          <t>20.000,00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=HYPERLINK("https://www.leilaoonline.com.br/lote/detalhe/276043", "030")</f>
      </c>
      <c r="B17" s="4" t="s">
        <f>=HYPERLINK("https://www.leilaoonline.com.br/lote/detalhe/276043", "CAMINHONETE CHEVROLET S10 LS; ANO 2018/2019; 4X4 CD; COR PRATA; COMB. DIESEL - FUNCIONANDO")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40.000,00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=HYPERLINK("https://www.leilaoonline.com.br/lote/detalhe/276010", "031")</f>
      </c>
      <c r="B18" s="4" t="s">
        <f>=HYPERLINK("https://www.leilaoonline.com.br/lote/detalhe/276010", "veja o vídeo!! I/FORD RANGER XLSCD4A22C; 2023/2023; BRANCA; DIESEL - FUNCIONANDO - IPVA 2025 OK")</f>
      </c>
      <c r="C18" s="4" t="inlineStr">
        <is>
          <t>Não vendido</t>
        </is>
      </c>
      <c r="D18" s="4" t="inlineStr">
        <is>
          <t>57</t>
        </is>
      </c>
      <c r="E18" s="5" t="inlineStr">
        <is>
          <t>110.500,00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=HYPERLINK("https://www.leilaoonline.com.br/lote/detalhe/276013", "032")</f>
      </c>
      <c r="B19" s="4" t="s">
        <f>=HYPERLINK("https://www.leilaoonline.com.br/lote/detalhe/276013", "CAMINHONETE CHEVROLET S10 LS; ANO 2018/2019; 4X4 CD; COR PRATA; COMB. DIESEL - FUNCIONANDO")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40.000,00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=HYPERLINK("https://www.leilaoonline.com.br/lote/detalhe/276006", "033")</f>
      </c>
      <c r="B20" s="4" t="s">
        <f>=HYPERLINK("https://www.leilaoonline.com.br/lote/detalhe/276006", "NISSAN/FRONTIER SE 25 X2; 2010/2011; PRATA; DIESEL - FUNCIONANDO")</f>
      </c>
      <c r="C20" s="4" t="inlineStr">
        <is>
          <t>Vendido</t>
        </is>
      </c>
      <c r="D20" s="4" t="inlineStr">
        <is>
          <t>57</t>
        </is>
      </c>
      <c r="E20" s="5" t="inlineStr">
        <is>
          <t>48.000,00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=HYPERLINK("https://www.leilaoonline.com.br/lote/detalhe/276012", "034")</f>
      </c>
      <c r="B21" s="4" t="s">
        <f>=HYPERLINK("https://www.leilaoonline.com.br/lote/detalhe/276012", "CAMINHONETE CHEVROLET S10 LS; ANO 2018/2019; 4X4 CD; COR PRATA; COMB. DIESEL - FUNCIONANDO")</f>
      </c>
      <c r="C21" s="4" t="inlineStr">
        <is>
          <t>Não vendido</t>
        </is>
      </c>
      <c r="D21" s="4" t="inlineStr">
        <is>
          <t>36</t>
        </is>
      </c>
      <c r="E21" s="5" t="inlineStr">
        <is>
          <t>60.000,00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=HYPERLINK("https://www.leilaoonline.com.br/lote/detalhe/276009", "035")</f>
      </c>
      <c r="B22" s="4" t="s">
        <f>=HYPERLINK("https://www.leilaoonline.com.br/lote/detalhe/276009", "veja o vídeo!! I/TOYOTA HILUX CD4X4 SRV; 2010/2010; PRATA; DIESEL - FUNCIONANDO")</f>
      </c>
      <c r="C22" s="4" t="inlineStr">
        <is>
          <t>Não vendido</t>
        </is>
      </c>
      <c r="D22" s="4" t="inlineStr">
        <is>
          <t>34</t>
        </is>
      </c>
      <c r="E22" s="5" t="inlineStr">
        <is>
          <t>80.000,00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=HYPERLINK("https://www.leilaoonline.com.br/lote/detalhe/276014", "036")</f>
      </c>
      <c r="B23" s="4" t="s">
        <f>=HYPERLINK("https://www.leilaoonline.com.br/lote/detalhe/276014", "CAMINHONETE CHEVROLET S10 LS; ANO 2018/2019; 4X4 CD; COR PRATA; COMB. DIESEL - FUNCIONANDO")</f>
      </c>
      <c r="C23" s="4" t="inlineStr">
        <is>
          <t>Não vendido</t>
        </is>
      </c>
      <c r="D23" s="4" t="inlineStr">
        <is>
          <t>16</t>
        </is>
      </c>
      <c r="E23" s="5" t="inlineStr">
        <is>
          <t>51.500,00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=HYPERLINK("https://www.leilaoonline.com.br/lote/detalhe/275988", "037")</f>
      </c>
      <c r="B24" s="4" t="s">
        <f>=HYPERLINK("https://www.leilaoonline.com.br/lote/detalhe/275988", "TOYOTA HILUX SW4 SRV 4X4; 2008/2008; COR PRETA; DIESEL - FUNCIONANDO - IPVA 2025 OK")</f>
      </c>
      <c r="C24" s="4" t="inlineStr">
        <is>
          <t>Não vendido</t>
        </is>
      </c>
      <c r="D24" s="4" t="inlineStr">
        <is>
          <t>21</t>
        </is>
      </c>
      <c r="E24" s="5" t="inlineStr">
        <is>
          <t>65.000,00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=HYPERLINK("https://www.leilaoonline.com.br/lote/detalhe/276011", "038")</f>
      </c>
      <c r="B25" s="4" t="s">
        <f>=HYPERLINK("https://www.leilaoonline.com.br/lote/detalhe/276011", "CAMINHONETE CHEVROLET S10 LS; ANO 2019/2019; 4X4 CD; COR PRATA; COMB. DIESEL - FUNCIONANDO")</f>
      </c>
      <c r="C25" s="4" t="inlineStr">
        <is>
          <t>Não vendido</t>
        </is>
      </c>
      <c r="D25" s="4" t="inlineStr">
        <is>
          <t>18</t>
        </is>
      </c>
      <c r="E25" s="5" t="inlineStr">
        <is>
          <t>48.500,00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=HYPERLINK("https://www.leilaoonline.com.br/lote/detalhe/276042", "039")</f>
      </c>
      <c r="B26" s="4" t="s">
        <f>=HYPERLINK("https://www.leilaoonline.com.br/lote/detalhe/276042", "CAMINHONETE CHEVROLET S10 LS; ANO 2018/2019; 4X4 CD; COR PRATA; COMB. DIESEL - FUNCIONANDO")</f>
      </c>
      <c r="C26" s="4" t="inlineStr">
        <is>
          <t>Não vendido</t>
        </is>
      </c>
      <c r="D26" s="4" t="inlineStr">
        <is>
          <t>5</t>
        </is>
      </c>
      <c r="E26" s="5" t="inlineStr">
        <is>
          <t>42.000,00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=HYPERLINK("https://www.leilaoonline.com.br/lote/detalhe/275991", "040")</f>
      </c>
      <c r="B27" s="4" t="s">
        <f>=HYPERLINK("https://www.leilaoonline.com.br/lote/detalhe/275991", "veja o vídeo!! CHEVROLET/S10 LT DD4A; 2013/2014; PRATA; DIESEL - FUNCIONANDO")</f>
      </c>
      <c r="C27" s="4" t="inlineStr">
        <is>
          <t>Vendido</t>
        </is>
      </c>
      <c r="D27" s="4" t="inlineStr">
        <is>
          <t>44</t>
        </is>
      </c>
      <c r="E27" s="5" t="inlineStr">
        <is>
          <t>78.750,00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=HYPERLINK("https://www.leilaoonline.com.br/lote/detalhe/275996", "045")</f>
      </c>
      <c r="B28" s="4" t="s">
        <f>=HYPERLINK("https://www.leilaoonline.com.br/lote/detalhe/275996", "veja o vídeo!! IVECO/DAILYCITY3813 VAN; 2006/2006; BRANCA; DIESEL - FUNCIONANDO")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35.500,00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=HYPERLINK("https://www.leilaoonline.com.br/lote/detalhe/276007", "046")</f>
      </c>
      <c r="B29" s="4" t="s">
        <f>=HYPERLINK("https://www.leilaoonline.com.br/lote/detalhe/276007", "I/MBENZ 313SF RONTAN AMB; 2003/2004; BRANCA; DIESEL - NÃO FUNCIONA")</f>
      </c>
      <c r="C29" s="4" t="inlineStr">
        <is>
          <t>Não vendido</t>
        </is>
      </c>
      <c r="D29" s="4" t="inlineStr">
        <is>
          <t>15</t>
        </is>
      </c>
      <c r="E29" s="5" t="inlineStr">
        <is>
          <t>22.000,00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=HYPERLINK("https://www.leilaoonline.com.br/lote/detalhe/276001", "047")</f>
      </c>
      <c r="B30" s="4" t="s">
        <f>=HYPERLINK("https://www.leilaoonline.com.br/lote/detalhe/276001", "FIAT/DUCATO COMBINATO; ANO 2001; SUCATA - FIM DE VIDA ÚTIL, SEM DIREITO A DOCUMENTO")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=HYPERLINK("https://www.leilaoonline.com.br/lote/detalhe/275986", "048")</f>
      </c>
      <c r="B31" s="4" t="s">
        <f>=HYPERLINK("https://www.leilaoonline.com.br/lote/detalhe/275986", "veja o vídeo!! FIAT/DUCATO MAXI; 2001/2002; BRANCA; DIESEL - FUNCIONANDO")</f>
      </c>
      <c r="C31" s="4" t="inlineStr">
        <is>
          <t>Não vendido</t>
        </is>
      </c>
      <c r="D31" s="4" t="inlineStr">
        <is>
          <t>3</t>
        </is>
      </c>
      <c r="E31" s="5" t="inlineStr">
        <is>
          <t>36.000,00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=HYPERLINK("https://www.leilaoonline.com.br/lote/detalhe/276008", "049")</f>
      </c>
      <c r="B32" s="4" t="s">
        <f>=HYPERLINK("https://www.leilaoonline.com.br/lote/detalhe/276008", "I/FORD TRANSIT 350L TA; 2013/2013; BRANCA; DIESEL - NÃO FUNCIONA")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=HYPERLINK("https://www.leilaoonline.com.br/lote/detalhe/275985", "050")</f>
      </c>
      <c r="B33" s="4" t="s">
        <f>=HYPERLINK("https://www.leilaoonline.com.br/lote/detalhe/275985", "PEUGEOT/BOXER M330M 23S; 2012/2013; PRETA; DIESEL - NÃO FUNCIONA")</f>
      </c>
      <c r="C33" s="4" t="inlineStr">
        <is>
          <t>Não vendido</t>
        </is>
      </c>
      <c r="D33" s="4" t="inlineStr">
        <is>
          <t>4</t>
        </is>
      </c>
      <c r="E33" s="5" t="inlineStr">
        <is>
          <t>23.750,00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=HYPERLINK("https://www.leilaoonline.com.br/lote/detalhe/276047", "055")</f>
      </c>
      <c r="B34" s="4" t="s">
        <f>=HYPERLINK("https://www.leilaoonline.com.br/lote/detalhe/276047", "TRATOR 8 BR; SEM PLAQUETA DE IDENT.")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5.500,00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=HYPERLINK("https://www.leilaoonline.com.br/lote/detalhe/276061", "056")</f>
      </c>
      <c r="B35" s="4" t="s">
        <f>=HYPERLINK("https://www.leilaoonline.com.br/lote/detalhe/276061", "TRATOR FORD DEXTA; ANO INDEFINIDO (1958 A 1964) - FUNCIONANDO")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12.500,00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=HYPERLINK("https://www.leilaoonline.com.br/lote/detalhe/276048", "057")</f>
      </c>
      <c r="B36" s="4" t="s">
        <f>=HYPERLINK("https://www.leilaoonline.com.br/lote/detalhe/276048", "TRATOR VALMET 80 ID -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=HYPERLINK("https://www.leilaoonline.com.br/lote/detalhe/276049", "060")</f>
      </c>
      <c r="B37" s="4" t="s">
        <f>=HYPERLINK("https://www.leilaoonline.com.br/lote/detalhe/276049", "GRANECAR; DIESEL; CAPACIDADE 9 TONELADAS - FUNCIONANDO")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14.000,00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=HYPERLINK("https://www.leilaoonline.com.br/lote/detalhe/276046", "065")</f>
      </c>
      <c r="B38" s="4" t="s">
        <f>=HYPERLINK("https://www.leilaoonline.com.br/lote/detalhe/276046", "TC 5090; ANO 2011; C/ PLATAFORMA DE SOJA 35 PÉS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300.000,00</t>
        </is>
      </c>
      <c r="F38" s="4" t="inlineStr">
        <is>
          <t>2500.00</t>
        </is>
      </c>
    </row>
    <row collapsed="false" customFormat="false" customHeight="false" hidden="false" ht="12.1" outlineLevel="0" r="39">
      <c r="A39" s="5" t="s">
        <f>=HYPERLINK("https://www.leilaoonline.com.br/lote/detalhe/276045", "066")</f>
      </c>
      <c r="B39" s="4" t="s">
        <f>=HYPERLINK("https://www.leilaoonline.com.br/lote/detalhe/276045", "CASE 2688; ANO 2013; C/ 2 PLATAFORMAS 30X20 PARA SOJA E MILHO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350.000,00</t>
        </is>
      </c>
      <c r="F39" s="4" t="inlineStr">
        <is>
          <t>2500.00</t>
        </is>
      </c>
    </row>
    <row collapsed="false" customFormat="false" customHeight="false" hidden="false" ht="12.1" outlineLevel="0" r="40">
      <c r="A40" s="5" t="s">
        <f>=HYPERLINK("https://www.leilaoonline.com.br/lote/detalhe/276034", "070")</f>
      </c>
      <c r="B40" s="4" t="s">
        <f>=HYPERLINK("https://www.leilaoonline.com.br/lote/detalhe/276034", "TRANSMISSÃO PÁ CARREGADEIRA VOLVO L90, L110")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13.000,00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=HYPERLINK("https://www.leilaoonline.com.br/lote/detalhe/276036", "071")</f>
      </c>
      <c r="B41" s="4" t="s">
        <f>=HYPERLINK("https://www.leilaoonline.com.br/lote/detalhe/276036", "REDUTOR HIDRÁULICO 14T; COMPLETO PARA EQUIP. PESADO")</f>
      </c>
      <c r="C41" s="4" t="inlineStr">
        <is>
          <t>Vendido</t>
        </is>
      </c>
      <c r="D41" s="4" t="inlineStr">
        <is>
          <t>12</t>
        </is>
      </c>
      <c r="E41" s="5" t="inlineStr">
        <is>
          <t>4.750,00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=HYPERLINK("https://www.leilaoonline.com.br/lote/detalhe/276038", "072")</f>
      </c>
      <c r="B42" s="4" t="s">
        <f>=HYPERLINK("https://www.leilaoonline.com.br/lote/detalhe/276038", "JOGO DE SAPATA COMPLETA PARA UMA ESCAVADEIRA KOMATSU PC200")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=HYPERLINK("https://www.leilaoonline.com.br/lote/detalhe/276037", "073")</f>
      </c>
      <c r="B43" s="4" t="s">
        <f>=HYPERLINK("https://www.leilaoonline.com.br/lote/detalhe/276037", "RODA GUIA COMPLETA COM MOLA PARA ESCAVADEIRA KOMATSU PC200")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=HYPERLINK("https://www.leilaoonline.com.br/lote/detalhe/276040", "074")</f>
      </c>
      <c r="B44" s="4" t="s">
        <f>=HYPERLINK("https://www.leilaoonline.com.br/lote/detalhe/276040", "CILÍNDRO HIDRÁULICO GUINDASTE PEQUENO (MEDIDAS NAS ESPECIFICAÇÕES)")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=HYPERLINK("https://www.leilaoonline.com.br/lote/detalhe/276039", "075")</f>
      </c>
      <c r="B45" s="4" t="s">
        <f>=HYPERLINK("https://www.leilaoonline.com.br/lote/detalhe/276039", "EIXO COMPLETO PÁ CARREGADEIRA MICHIGAN 75 III")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=HYPERLINK("https://www.leilaoonline.com.br/lote/detalhe/276041", "076")</f>
      </c>
      <c r="B46" s="4" t="s">
        <f>=HYPERLINK("https://www.leilaoonline.com.br/lote/detalhe/276041", "DIFERENCIAL PÁ CARREGADEIRA")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=HYPERLINK("https://www.leilaoonline.com.br/lote/detalhe/276053", "077")</f>
      </c>
      <c r="B47" s="4" t="s">
        <f>=HYPERLINK("https://www.leilaoonline.com.br/lote/detalhe/276053", "PARAMOTOR ASA SOL FLEXUS M; VITORAZZI; ANO 2019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=HYPERLINK("https://www.leilaoonline.com.br/lote/detalhe/276065", "079")</f>
      </c>
      <c r="B48" s="4" t="s">
        <f>=HYPERLINK("https://www.leilaoonline.com.br/lote/detalhe/276065", "MOTOR MWM; KD12 (COM REDUTOR)")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=HYPERLINK("https://www.leilaoonline.com.br/lote/detalhe/276058", "085")</f>
      </c>
      <c r="B49" s="4" t="s">
        <f>=HYPERLINK("https://www.leilaoonline.com.br/lote/detalhe/276058", "CARRETA")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4.500,00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=HYPERLINK("https://www.leilaoonline.com.br/lote/detalhe/276056", "090")</f>
      </c>
      <c r="B50" s="4" t="s">
        <f>=HYPERLINK("https://www.leilaoonline.com.br/lote/detalhe/276056", "LOTE COM APROX. 60 ESCADAS EM ALUMÍNIO; C/ 5 DEGRAUS PARA 250KG OU C/ 7 DEGRAUS PARA 150KG")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3.000,00</t>
        </is>
      </c>
      <c r="F5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2026-09-20T11:31:36.00Z</dcterms:created>
  <dc:creator>Tellks Tecnologia</dc:creator>
  <cp:revision>0</cp:revision>
</cp:coreProperties>
</file>