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Yaris 21 • Strada 22 • Chev. S10 19 • Jeep Comp. • Omega • Saveiro • Triton 22 • Onix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=HYPERLINK("https://www.leilaoonline.com.br/lote/detalhe/284782", "003")</f>
      </c>
      <c r="B11" s="4" t="s">
        <f>=HYPERLINK("https://www.leilaoonline.com.br/lote/detalhe/284782", "I/MMC PAJERO SPORT HPE; 2019/2020; PRATA; DIESEL - FUNC. - IPVA 2025 OK - FIPE APROX.: R$ 219.086,00")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102.500,00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=HYPERLINK("https://www.leilaoonline.com.br/lote/detalhe/284588", "005")</f>
      </c>
      <c r="B12" s="4" t="s">
        <f>=HYPERLINK("https://www.leilaoonline.com.br/lote/detalhe/284588", "veja o vídeo!! FIAT/STRADA ENDURANCE CD; 2021/2022; BRANCA; ALCO./GASOL. - FUNCIONANDO - IPVA 2025 OK")</f>
      </c>
      <c r="C12" s="4" t="inlineStr">
        <is>
          <t>Não vendido</t>
        </is>
      </c>
      <c r="D12" s="4" t="inlineStr">
        <is>
          <t>54</t>
        </is>
      </c>
      <c r="E12" s="5" t="inlineStr">
        <is>
          <t>54.500,00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=HYPERLINK("https://www.leilaoonline.com.br/lote/detalhe/284577", "007")</f>
      </c>
      <c r="B13" s="4" t="s">
        <f>=HYPERLINK("https://www.leilaoonline.com.br/lote/detalhe/284577", "veja o vídeo!! TOYOTA/YARIS SA XL15LIVE; 2020/2021; BRANCA; ALCO./GASOL. - FUNCIONANDO - IPVA 2025 OK")</f>
      </c>
      <c r="C13" s="4" t="inlineStr">
        <is>
          <t>Não vendido</t>
        </is>
      </c>
      <c r="D13" s="4" t="inlineStr">
        <is>
          <t>53</t>
        </is>
      </c>
      <c r="E13" s="5" t="inlineStr">
        <is>
          <t>45.500,00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=HYPERLINK("https://www.leilaoonline.com.br/lote/detalhe/285348", "009")</f>
      </c>
      <c r="B14" s="4" t="s">
        <f>=HYPERLINK("https://www.leilaoonline.com.br/lote/detalhe/285348", "VW/SANTANA PATRULHEIRO; 2006/2006; VERMELHA; GASOLINA - FUNCIONANDO - LEGALIZADO")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=HYPERLINK("https://www.leilaoonline.com.br/lote/detalhe/284602", "010")</f>
      </c>
      <c r="B15" s="4" t="s">
        <f>=HYPERLINK("https://www.leilaoonline.com.br/lote/detalhe/284602", "veja o vídeo!! I/AUDI RS4 AVANT 4.2FSI; 2014/2015; VERMELHA; GASOLINA - FUNC. - IPVA 2025 OK - FIPE APROX.: R$ 362.069,00")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47.500,00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=HYPERLINK("https://www.leilaoonline.com.br/lote/detalhe/284562", "011")</f>
      </c>
      <c r="B16" s="4" t="s">
        <f>=HYPERLINK("https://www.leilaoonline.com.br/lote/detalhe/284562", "CAMINHONETE CHEVROLET S10 LS; ANO 2018/2019; 4X4 CD; COR PRATA; COMB. DIESEL - FUNCIONANDO")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44.000,00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=HYPERLINK("https://www.leilaoonline.com.br/lote/detalhe/285121", "013")</f>
      </c>
      <c r="B17" s="4" t="s">
        <f>=HYPERLINK("https://www.leilaoonline.com.br/lote/detalhe/285121", "veja o vídeo!! TOYOTA/HILUX CD4X4 SRV; 2009/2010; PRETA; DIESEL - FUNCIONANDO")</f>
      </c>
      <c r="C17" s="4" t="inlineStr">
        <is>
          <t>Não vendido</t>
        </is>
      </c>
      <c r="D17" s="4" t="inlineStr">
        <is>
          <t>78</t>
        </is>
      </c>
      <c r="E17" s="5" t="inlineStr">
        <is>
          <t>68.500,00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=HYPERLINK("https://www.leilaoonline.com.br/lote/detalhe/284783", "015")</f>
      </c>
      <c r="B18" s="4" t="s">
        <f>=HYPERLINK("https://www.leilaoonline.com.br/lote/detalhe/284783", "VW/GOL 1.6; 2009/2010; BRANCA; ALCO./GASOL. - FUNCIONANDO - IPVA 2025 OK")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16.500,00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=HYPERLINK("https://www.leilaoonline.com.br/lote/detalhe/284600", "020")</f>
      </c>
      <c r="B19" s="4" t="s">
        <f>=HYPERLINK("https://www.leilaoonline.com.br/lote/detalhe/284600", "veja o vídeo!! CHEV/SPIN 1.8L MT LS E; 2021/2021; PRATA; ALCO./GASOL. - FUNCIONANDO - IPVA 2025 OK")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=HYPERLINK("https://www.leilaoonline.com.br/lote/detalhe/284578", "023")</f>
      </c>
      <c r="B20" s="4" t="s">
        <f>=HYPERLINK("https://www.leilaoonline.com.br/lote/detalhe/284578", "veja o vídeo!! JEEP/COMPASS LIMITED F H; 2019/2020; BRANCA; ALCO./GASOL. - FUNCIONANDO")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=HYPERLINK("https://www.leilaoonline.com.br/lote/detalhe/284595", "025")</f>
      </c>
      <c r="B21" s="4" t="s">
        <f>=HYPERLINK("https://www.leilaoonline.com.br/lote/detalhe/284595", "veja o vídeo!! MMC/ASX 2.0 AWD CVT; 2016/2016; BRANCA; GASOLINA - FUNCIONANDO")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22.500,00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=HYPERLINK("https://www.leilaoonline.com.br/lote/detalhe/284569", "027")</f>
      </c>
      <c r="B22" s="4" t="s">
        <f>=HYPERLINK("https://www.leilaoonline.com.br/lote/detalhe/284569", "veja o vídeo!! FIAT/TORO FREEDOM AT6; 2019/2020; BRANCA; ALCO./GASOL. - FUNC. - FIPE APROX.: R$ 91.242,00")</f>
      </c>
      <c r="C22" s="4" t="inlineStr">
        <is>
          <t>Não vendido</t>
        </is>
      </c>
      <c r="D22" s="4" t="inlineStr">
        <is>
          <t>14</t>
        </is>
      </c>
      <c r="E22" s="5" t="inlineStr">
        <is>
          <t>31.500,00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=HYPERLINK("https://www.leilaoonline.com.br/lote/detalhe/284604", "030")</f>
      </c>
      <c r="B23" s="4" t="s">
        <f>=HYPERLINK("https://www.leilaoonline.com.br/lote/detalhe/284604", "veja o vídeo!! FIAT/PALIO WEEK ELX FLEX; 2008/2009; PRATA; ALCO./GASOL. - IPVA 2025 OK")</f>
      </c>
      <c r="C23" s="4" t="inlineStr">
        <is>
          <t>Vendido</t>
        </is>
      </c>
      <c r="D23" s="4" t="inlineStr">
        <is>
          <t>18</t>
        </is>
      </c>
      <c r="E23" s="5" t="inlineStr">
        <is>
          <t>13.500,00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=HYPERLINK("https://www.leilaoonline.com.br/lote/detalhe/284591", "035")</f>
      </c>
      <c r="B24" s="4" t="s">
        <f>=HYPERLINK("https://www.leilaoonline.com.br/lote/detalhe/284591", "veja o vídeo!! GM/OMEGA GLS; 1994/1994; PRETA; ALCOOL - FUNCIONANDO - LEGALIZADO")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=HYPERLINK("https://www.leilaoonline.com.br/lote/detalhe/284566", "037")</f>
      </c>
      <c r="B25" s="4" t="s">
        <f>=HYPERLINK("https://www.leilaoonline.com.br/lote/detalhe/284566", "CHEVROLET/S10 LS DS4; 2014/2015; PRATA; DIESEL - NÃO FUNCIONA - FIPE APROX.: R$ 102.456,00")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=HYPERLINK("https://www.leilaoonline.com.br/lote/detalhe/284601", "040")</f>
      </c>
      <c r="B26" s="4" t="s">
        <f>=HYPERLINK("https://www.leilaoonline.com.br/lote/detalhe/284601", "veja o vídeo!! CHEVROLET/ONIX 1.0MT LT; 2014/2015; BRANCA; ALCO./GASOL. - FUNCIONANDO")</f>
      </c>
      <c r="C26" s="4" t="inlineStr">
        <is>
          <t>Vendido</t>
        </is>
      </c>
      <c r="D26" s="4" t="inlineStr">
        <is>
          <t>29</t>
        </is>
      </c>
      <c r="E26" s="5" t="inlineStr">
        <is>
          <t>27.000,00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=HYPERLINK("https://www.leilaoonline.com.br/lote/detalhe/284603", "045")</f>
      </c>
      <c r="B27" s="4" t="s">
        <f>=HYPERLINK("https://www.leilaoonline.com.br/lote/detalhe/284603", "veja o vídeo!! I/HONDA CR-V EXL; 2008/2008; PRATA; GASOLINA - FUNCIONANDO - IPVA 2025 OK")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23.500,00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=HYPERLINK("https://www.leilaoonline.com.br/lote/detalhe/284561", "047")</f>
      </c>
      <c r="B28" s="4" t="s">
        <f>=HYPERLINK("https://www.leilaoonline.com.br/lote/detalhe/284561", "CAMINHONETE CHEVROLET S10 LS; ANO 2018/2019; 4X4 CD; COR PRATA; COMB. DIESEL - FUNCIONANDO")</f>
      </c>
      <c r="C28" s="4" t="inlineStr">
        <is>
          <t>Vendido</t>
        </is>
      </c>
      <c r="D28" s="4" t="inlineStr">
        <is>
          <t>59</t>
        </is>
      </c>
      <c r="E28" s="5" t="inlineStr">
        <is>
          <t>64.000,00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=HYPERLINK("https://www.leilaoonline.com.br/lote/detalhe/284590", "050")</f>
      </c>
      <c r="B29" s="4" t="s">
        <f>=HYPERLINK("https://www.leilaoonline.com.br/lote/detalhe/284590", "VW/POLO 1.6; 2008/2009; PRETA; ALCO./GASOL./GNV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=HYPERLINK("https://www.leilaoonline.com.br/lote/detalhe/284605", "055")</f>
      </c>
      <c r="B30" s="4" t="s">
        <f>=HYPERLINK("https://www.leilaoonline.com.br/lote/detalhe/284605", "veja o vídeo!! I/HYUNDAI TUCSON GL 20L; 2008/2009; PRETA; GASOLINA - FUNCIONANDO")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11.500,00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=HYPERLINK("https://www.leilaoonline.com.br/lote/detalhe/284594", "060")</f>
      </c>
      <c r="B31" s="4" t="s">
        <f>=HYPERLINK("https://www.leilaoonline.com.br/lote/detalhe/284594", "veja o vídeo!! I/VW PASSAT TURBO; 2003/2004; CINZA; GASOLINA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=HYPERLINK("https://www.leilaoonline.com.br/lote/detalhe/284784", "063")</f>
      </c>
      <c r="B32" s="4" t="s">
        <f>=HYPERLINK("https://www.leilaoonline.com.br/lote/detalhe/284784", "veja o vídeo!! FORD/KA FLEX; 2011/2011; PRETA; ALCO./GASOL. - FUNCIONANDO - IPVA 2025 OK")</f>
      </c>
      <c r="C32" s="4" t="inlineStr">
        <is>
          <t>Não vendido</t>
        </is>
      </c>
      <c r="D32" s="4" t="inlineStr">
        <is>
          <t>57</t>
        </is>
      </c>
      <c r="E32" s="5" t="inlineStr">
        <is>
          <t>13.400,00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=HYPERLINK("https://www.leilaoonline.com.br/lote/detalhe/284573", "065")</f>
      </c>
      <c r="B33" s="4" t="s">
        <f>=HYPERLINK("https://www.leilaoonline.com.br/lote/detalhe/284573", "veja o vídeo!! VW/SAVEIRO 1.6; 2000/2000; CINZA; GASOLINA - FUNCIONANDO")</f>
      </c>
      <c r="C33" s="4" t="inlineStr">
        <is>
          <t>Vendido</t>
        </is>
      </c>
      <c r="D33" s="4" t="inlineStr">
        <is>
          <t>25</t>
        </is>
      </c>
      <c r="E33" s="5" t="inlineStr">
        <is>
          <t>23.750,00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=HYPERLINK("https://www.leilaoonline.com.br/lote/detalhe/284564", "067")</f>
      </c>
      <c r="B34" s="4" t="s">
        <f>=HYPERLINK("https://www.leilaoonline.com.br/lote/detalhe/284564", "TOYOTA HILUX SW4 SRV 4X4; 2008/2008; COR PRETA; DIESEL - FUNCIONANDO - IPVA 2025 OK")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45.000,00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=HYPERLINK("https://www.leilaoonline.com.br/lote/detalhe/284582", "070")</f>
      </c>
      <c r="B35" s="4" t="s">
        <f>=HYPERLINK("https://www.leilaoonline.com.br/lote/detalhe/284582", "veja o vídeo!! RENAULT/DUSTER ICO16 CVT; 2020/2021; BRANCA; ALCO./GASOL. - FUNCIONANDO - FIPE: R$ 87.764,00")</f>
      </c>
      <c r="C35" s="4" t="inlineStr">
        <is>
          <t>Não vendido</t>
        </is>
      </c>
      <c r="D35" s="4" t="inlineStr">
        <is>
          <t>41</t>
        </is>
      </c>
      <c r="E35" s="5" t="inlineStr">
        <is>
          <t>58.000,00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=HYPERLINK("https://www.leilaoonline.com.br/lote/detalhe/284568", "073")</f>
      </c>
      <c r="B36" s="4" t="s">
        <f>=HYPERLINK("https://www.leilaoonline.com.br/lote/detalhe/284568", "veja o vídeo!! MMC/TRITON SPORT HPE S; 2021/2022; AZUL; DIESEL - FUNC.- IPVA 2025 OK - FIPE APROX.: R$ 201.326,00")</f>
      </c>
      <c r="C36" s="4" t="inlineStr">
        <is>
          <t>Vendido</t>
        </is>
      </c>
      <c r="D36" s="4" t="inlineStr">
        <is>
          <t>57</t>
        </is>
      </c>
      <c r="E36" s="5" t="inlineStr">
        <is>
          <t>128.750,00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=HYPERLINK("https://www.leilaoonline.com.br/lote/detalhe/284596", "075")</f>
      </c>
      <c r="B37" s="4" t="s">
        <f>=HYPERLINK("https://www.leilaoonline.com.br/lote/detalhe/284596", "veja o vídeo!! RENAULT/SANDERO STEPWAY; 2009/2010; CINZA; ALCO./GASOL. - FUNCIONANDO - IPVA 2025 OK")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17.700,00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=HYPERLINK("https://www.leilaoonline.com.br/lote/detalhe/284607", "077")</f>
      </c>
      <c r="B38" s="4" t="s">
        <f>=HYPERLINK("https://www.leilaoonline.com.br/lote/detalhe/284607", "veja o vídeo!! AUDI/A3 1.8T; 2003/2004; PRATA; GASOLINA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=HYPERLINK("https://www.leilaoonline.com.br/lote/detalhe/284597", "080")</f>
      </c>
      <c r="B39" s="4" t="s">
        <f>=HYPERLINK("https://www.leilaoonline.com.br/lote/detalhe/284597", "veja o vídeo!! CHEV/ONIX PLUS 10TAT PR2; 2022/2023; BRANCA; ALCO./GASOL. - IPVA 2025 OK")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26.250,00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=HYPERLINK("https://www.leilaoonline.com.br/lote/detalhe/284575", "085")</f>
      </c>
      <c r="B40" s="4" t="s">
        <f>=HYPERLINK("https://www.leilaoonline.com.br/lote/detalhe/284575", "NISSAN/KICKS SL CVT; 2018/2018; PRETA; ALCO./GASOL. - FUNCIONANDO - IPVA 2025 OK")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40.000,00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=HYPERLINK("https://www.leilaoonline.com.br/lote/detalhe/284565", "087")</f>
      </c>
      <c r="B41" s="4" t="s">
        <f>=HYPERLINK("https://www.leilaoonline.com.br/lote/detalhe/284565", "CAMINHONETE CHEVROLET S10 LS; ANO 2018/2019; 4X4 CD; COR PRATA; COMB. DIESEL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35.000,00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=HYPERLINK("https://www.leilaoonline.com.br/lote/detalhe/284583", "090")</f>
      </c>
      <c r="B42" s="4" t="s">
        <f>=HYPERLINK("https://www.leilaoonline.com.br/lote/detalhe/284583", "veja o vídeo!! HONDA/FIT LX CVT; 2014/2015; PRATA; ALCO./GASOL. - FUNCIONANDO - IPVA 2025 OK")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36.750,00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=HYPERLINK("https://www.leilaoonline.com.br/lote/detalhe/284571", "093")</f>
      </c>
      <c r="B43" s="4" t="s">
        <f>=HYPERLINK("https://www.leilaoonline.com.br/lote/detalhe/284571", "veja o vídeo!! I/TOYOTA HILUX CD4X4 SRV; 2010/2010; PRATA; DIESEL - FUNCIONANDO")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53.750,00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=HYPERLINK("https://www.leilaoonline.com.br/lote/detalhe/284570", "095")</f>
      </c>
      <c r="B44" s="4" t="s">
        <f>=HYPERLINK("https://www.leilaoonline.com.br/lote/detalhe/284570", "veja o vídeo!! CHEVROLET/MONTANA LS2; 2017/2018; PRETA; ALCO./GASOL. - FUNCIONANDO - IPVA 2025 OK")</f>
      </c>
      <c r="C44" s="4" t="inlineStr">
        <is>
          <t>Vendido</t>
        </is>
      </c>
      <c r="D44" s="4" t="inlineStr">
        <is>
          <t>47</t>
        </is>
      </c>
      <c r="E44" s="5" t="inlineStr">
        <is>
          <t>40.500,00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=HYPERLINK("https://www.leilaoonline.com.br/lote/detalhe/284612", "097")</f>
      </c>
      <c r="B45" s="4" t="s">
        <f>=HYPERLINK("https://www.leilaoonline.com.br/lote/detalhe/284612", "PEUGEOT/208 GRIFFE A; 2013/2014; PRETA; ALCO./GASOL. - FUNCIONANDO")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=HYPERLINK("https://www.leilaoonline.com.br/lote/detalhe/284606", "100")</f>
      </c>
      <c r="B46" s="4" t="s">
        <f>=HYPERLINK("https://www.leilaoonline.com.br/lote/detalhe/284606", "FORD/KA FLEX; 2010/2011; VERMELHA; ALCO./GASOL. - FUNCIONANDO")</f>
      </c>
      <c r="C46" s="4" t="inlineStr">
        <is>
          <t>Não vendido</t>
        </is>
      </c>
      <c r="D46" s="4" t="inlineStr">
        <is>
          <t>17</t>
        </is>
      </c>
      <c r="E46" s="5" t="inlineStr">
        <is>
          <t>12.000,00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=HYPERLINK("https://www.leilaoonline.com.br/lote/detalhe/284608", "105")</f>
      </c>
      <c r="B47" s="4" t="s">
        <f>=HYPERLINK("https://www.leilaoonline.com.br/lote/detalhe/284608", "RENAULT DUSTER EXP 1.6 SCE; ANO 2018/2019; ALCO./GASOL.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26.000,00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=HYPERLINK("https://www.leilaoonline.com.br/lote/detalhe/284572", "110")</f>
      </c>
      <c r="B48" s="4" t="s">
        <f>=HYPERLINK("https://www.leilaoonline.com.br/lote/detalhe/284572", "FIAT/STRADA FIRE FLEX; 2011/2012; BRANCA; ALCO./GASOL. - FUNCIONANDO - IPVA 2025 OK")</f>
      </c>
      <c r="C48" s="4" t="inlineStr">
        <is>
          <t>Vendido</t>
        </is>
      </c>
      <c r="D48" s="4" t="inlineStr">
        <is>
          <t>32</t>
        </is>
      </c>
      <c r="E48" s="5" t="inlineStr">
        <is>
          <t>30.500,00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=HYPERLINK("https://www.leilaoonline.com.br/lote/detalhe/284584", "113")</f>
      </c>
      <c r="B49" s="4" t="s">
        <f>=HYPERLINK("https://www.leilaoonline.com.br/lote/detalhe/284584", "veja o vídeo!! VW/GOLF; 1999/2000; VERDE; GASOLINA - FUNCIONANDO")</f>
      </c>
      <c r="C49" s="4" t="inlineStr">
        <is>
          <t>Não vendido</t>
        </is>
      </c>
      <c r="D49" s="4" t="inlineStr">
        <is>
          <t>28</t>
        </is>
      </c>
      <c r="E49" s="5" t="inlineStr">
        <is>
          <t>12.500,00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=HYPERLINK("https://www.leilaoonline.com.br/lote/detalhe/284592", "115")</f>
      </c>
      <c r="B50" s="4" t="s">
        <f>=HYPERLINK("https://www.leilaoonline.com.br/lote/detalhe/284592", "veja o vídeo!! CHEV/SPIN 1.8L MT LT; 2017/2018; BRANCA; ALCO./GASOL.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=HYPERLINK("https://www.leilaoonline.com.br/lote/detalhe/284580", "120")</f>
      </c>
      <c r="B51" s="4" t="s">
        <f>=HYPERLINK("https://www.leilaoonline.com.br/lote/detalhe/284580", "veja o vídeo!! HONDA/CITY EX CVT; 2019/2019; BRANCA; GASOL./ALCO./GNV - FUNCIONANDO - IPVA 2025 OK")</f>
      </c>
      <c r="C51" s="4" t="inlineStr">
        <is>
          <t>Não vendido</t>
        </is>
      </c>
      <c r="D51" s="4" t="inlineStr">
        <is>
          <t>7</t>
        </is>
      </c>
      <c r="E51" s="5" t="inlineStr">
        <is>
          <t>25.000,00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=HYPERLINK("https://www.leilaoonline.com.br/lote/detalhe/284586", "125")</f>
      </c>
      <c r="B52" s="4" t="s">
        <f>=HYPERLINK("https://www.leilaoonline.com.br/lote/detalhe/284586", "veja o vídeo!! I/DODGE JOURNEY SXT; 2010/2010; PRATA; GASOLINA - FUNCIONANDO")</f>
      </c>
      <c r="C52" s="4" t="inlineStr">
        <is>
          <t>Não vendido</t>
        </is>
      </c>
      <c r="D52" s="4" t="inlineStr">
        <is>
          <t>32</t>
        </is>
      </c>
      <c r="E52" s="5" t="inlineStr">
        <is>
          <t>20.500,00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=HYPERLINK("https://www.leilaoonline.com.br/lote/detalhe/284574", "130")</f>
      </c>
      <c r="B53" s="4" t="s">
        <f>=HYPERLINK("https://www.leilaoonline.com.br/lote/detalhe/284574", "veja o vídeo!! CHEV/ONIX 10TMT LT1; 2021/2022; PRETA; ALCO./GASOL. - FUNCIONANDO")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25.500,00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=HYPERLINK("https://www.leilaoonline.com.br/lote/detalhe/284593", "135")</f>
      </c>
      <c r="B54" s="4" t="s">
        <f>=HYPERLINK("https://www.leilaoonline.com.br/lote/detalhe/284593", "veja o vídeo!! CHEV/PRISMA 1.0MT LT; 2014/2015; VERMELHA; ALCO./GASOL. - FUNCIONANDO")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20.500,00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=HYPERLINK("https://www.leilaoonline.com.br/lote/detalhe/284576", "140")</f>
      </c>
      <c r="B55" s="4" t="s">
        <f>=HYPERLINK("https://www.leilaoonline.com.br/lote/detalhe/284576", "FIAT/PALIO ELX FLEX; 2006/2007; CINZA; ALCO./GASOL. - FUNCIONANDO")</f>
      </c>
      <c r="C55" s="4" t="inlineStr">
        <is>
          <t>Não vendido</t>
        </is>
      </c>
      <c r="D55" s="4" t="inlineStr">
        <is>
          <t>38</t>
        </is>
      </c>
      <c r="E55" s="5" t="inlineStr">
        <is>
          <t>15.250,00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=HYPERLINK("https://www.leilaoonline.com.br/lote/detalhe/284581", "145")</f>
      </c>
      <c r="B56" s="4" t="s">
        <f>=HYPERLINK("https://www.leilaoonline.com.br/lote/detalhe/284581", "veja o vídeo!! I/HONDA CR-V EXL; 2011/2011; PRETA; ALCO./GASOL. - FUNCIONANDO 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24.000,00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=HYPERLINK("https://www.leilaoonline.com.br/lote/detalhe/284598", "150")</f>
      </c>
      <c r="B57" s="4" t="s">
        <f>=HYPERLINK("https://www.leilaoonline.com.br/lote/detalhe/284598", "CHEVROLET SPIN LS; 2021/2021; PRATA; ALCO./GASOL. - FUNCIONANDO - IPVA 2025 OK")</f>
      </c>
      <c r="C57" s="4" t="inlineStr">
        <is>
          <t>Não vendido</t>
        </is>
      </c>
      <c r="D57" s="4" t="inlineStr">
        <is>
          <t>12</t>
        </is>
      </c>
      <c r="E57" s="5" t="inlineStr">
        <is>
          <t>20.500,00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=HYPERLINK("https://www.leilaoonline.com.br/lote/detalhe/284579", "157")</f>
      </c>
      <c r="B58" s="4" t="s">
        <f>=HYPERLINK("https://www.leilaoonline.com.br/lote/detalhe/284579", "veja o vídeo!! CHEV/SPIN 1.8L AT LT; 2013/2014; PRETA; ALCO./GASOL. - FUNCIONANDO")</f>
      </c>
      <c r="C58" s="4" t="inlineStr">
        <is>
          <t>Não vendido</t>
        </is>
      </c>
      <c r="D58" s="4" t="inlineStr">
        <is>
          <t>14</t>
        </is>
      </c>
      <c r="E58" s="5" t="inlineStr">
        <is>
          <t>19.000,00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=HYPERLINK("https://www.leilaoonline.com.br/lote/detalhe/284587", "160")</f>
      </c>
      <c r="B59" s="4" t="s">
        <f>=HYPERLINK("https://www.leilaoonline.com.br/lote/detalhe/284587", "I/ROYAL ENFIELD HIMALAYA; 2021/2022; CINZA; GASOLINA - NÃO FUNCIONA - IPVA 2025 OK")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7.000,00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=HYPERLINK("https://www.leilaoonline.com.br/lote/detalhe/284599", "165")</f>
      </c>
      <c r="B60" s="4" t="s">
        <f>=HYPERLINK("https://www.leilaoonline.com.br/lote/detalhe/284599", "VW/VOYAGE GL; 1990/1990; BEGE; GASOLINA - FUNCIONANDO")</f>
      </c>
      <c r="C60" s="4" t="inlineStr">
        <is>
          <t>Não vendido</t>
        </is>
      </c>
      <c r="D60" s="4" t="inlineStr">
        <is>
          <t>9</t>
        </is>
      </c>
      <c r="E60" s="5" t="inlineStr">
        <is>
          <t>9.000,00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=HYPERLINK("https://www.leilaoonline.com.br/lote/detalhe/284589", "167")</f>
      </c>
      <c r="B61" s="4" t="s">
        <f>=HYPERLINK("https://www.leilaoonline.com.br/lote/detalhe/284589", "veja o vídeo!! I/KIA PICANTO EX3 1.0L; 2010/2010; PRATA; GASOLINA - FUNCIONANDO - IPVA 2025 OK")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=HYPERLINK("https://www.leilaoonline.com.br/lote/detalhe/284611", "170")</f>
      </c>
      <c r="B62" s="4" t="s">
        <f>=HYPERLINK("https://www.leilaoonline.com.br/lote/detalhe/284611", "MERCEDES BENZ C280; ANO 1995; GASOLINA - FUNCIONANDO")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10.750,00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=HYPERLINK("https://www.leilaoonline.com.br/lote/detalhe/284609", "175")</f>
      </c>
      <c r="B63" s="4" t="s">
        <f>=HYPERLINK("https://www.leilaoonline.com.br/lote/detalhe/284609", "veja o vídeo!! VW/SANTANA 2000 MI; 1998/1999; CINZA; GASOLINA - FUNCIONANDO")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7.500,00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=HYPERLINK("https://www.leilaoonline.com.br/lote/detalhe/284610", "180")</f>
      </c>
      <c r="B64" s="4" t="s">
        <f>=HYPERLINK("https://www.leilaoonline.com.br/lote/detalhe/284610", "FORD/DEL REY; 1983/1984; MARROM; ALCOOL - NÃO FUNCIONA")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1.250,00</t>
        </is>
      </c>
      <c r="F6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2026-06-18T21:53:34.00Z</dcterms:created>
  <dc:creator>Tellks Tecnologia</dc:creator>
  <cp:revision>0</cp:revision>
</cp:coreProperties>
</file>