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=HYPERLINK("https://www.leilaoonline.com.br/lote/detalhe/1949", "001")</f>
      </c>
      <c r="B11" s="4" t="s">
        <f>=HYPERLINK("https://www.leilaoonline.com.br/lote/detalhe/1949", " 082-974-2016 - WEG MOTOR - ANO: 2006 -  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=HYPERLINK("https://www.leilaoonline.com.br/lote/detalhe/1948", "002")</f>
      </c>
      <c r="B12" s="4" t="s">
        <f>=HYPERLINK("https://www.leilaoonline.com.br/lote/detalhe/1948", " 082-995-2016 - EUROBRAS / TA13 - ANO: 2010 -    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=HYPERLINK("https://www.leilaoonline.com.br/lote/detalhe/1945", "003")</f>
      </c>
      <c r="B13" s="4" t="s">
        <f>=HYPERLINK("https://www.leilaoonline.com.br/lote/detalhe/1945", " 082-990-2016 - LOADALL - JCB / SPL532001E - ANO: 2001 -     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=HYPERLINK("https://www.leilaoonline.com.br/lote/detalhe/1946", "004")</f>
      </c>
      <c r="B14" s="4" t="s">
        <f>=HYPERLINK("https://www.leilaoonline.com.br/lote/detalhe/1946", " 082-998-2016  - ERGOP 8  - ANO: NA -     ")</f>
      </c>
      <c r="C14" s="4" t="inlineStr">
        <is>
          <t>Vendido</t>
        </is>
      </c>
      <c r="D14" s="4" t="inlineStr">
        <is>
          <t>8</t>
        </is>
      </c>
      <c r="E14" s="5" t="inlineStr">
        <is>
          <t>1.550,00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=HYPERLINK("https://www.leilaoonline.com.br/lote/detalhe/1927", "005")</f>
      </c>
      <c r="B15" s="4" t="s">
        <f>=HYPERLINK("https://www.leilaoonline.com.br/lote/detalhe/1927", " 082-940-2016 - VW/GOL 1.6 - ANO: 2000 -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=HYPERLINK("https://www.leilaoonline.com.br/lote/detalhe/1932", "006")</f>
      </c>
      <c r="B16" s="4" t="s">
        <f>=HYPERLINK("https://www.leilaoonline.com.br/lote/detalhe/1932", " 082-965-2016 - CAÇAMBA RANDON - ANO: 2012 -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=HYPERLINK("https://www.leilaoonline.com.br/lote/detalhe/1929", "007")</f>
      </c>
      <c r="B17" s="4" t="s">
        <f>=HYPERLINK("https://www.leilaoonline.com.br/lote/detalhe/1929", " CKS-041-2016 - PONTE ROLANTE VILLARES CAP 10 TON - ANO: 1985 -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=HYPERLINK("https://www.leilaoonline.com.br/lote/detalhe/1931", "008")</f>
      </c>
      <c r="B18" s="4" t="s">
        <f>=HYPERLINK("https://www.leilaoonline.com.br/lote/detalhe/1931", " 082-936-2016 -  JUNGHEINRICH EKS 310 - ANO: 2006 -")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=HYPERLINK("https://www.leilaoonline.com.br/lote/detalhe/1928", "009")</f>
      </c>
      <c r="B19" s="4" t="s">
        <f>=HYPERLINK("https://www.leilaoonline.com.br/lote/detalhe/1928", " ITA-128-2016 - EMPILHADEIRA HYSTER/H155XL2 - ANO: 2000 - 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=HYPERLINK("https://www.leilaoonline.com.br/lote/detalhe/1930", "010")</f>
      </c>
      <c r="B20" s="4" t="s">
        <f>=HYPERLINK("https://www.leilaoonline.com.br/lote/detalhe/1930", " BRU-HMW0071 - MERCEDES BENS / ACTROS 4844 K - ANO: 2009 -")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=HYPERLINK("https://www.leilaoonline.com.br/lote/detalhe/1933", "011")</f>
      </c>
      <c r="B21" s="4" t="s">
        <f>=HYPERLINK("https://www.leilaoonline.com.br/lote/detalhe/1933", " MARI-CP70299-2016 - SCANIA - ANO: 2011 -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=HYPERLINK("https://www.leilaoonline.com.br/lote/detalhe/1934", "012")</f>
      </c>
      <c r="B22" s="4" t="s">
        <f>=HYPERLINK("https://www.leilaoonline.com.br/lote/detalhe/1934", " MUT-CP20410-2016  - SCANIA P124C - ANO: 2007 - ")</f>
      </c>
      <c r="C22" s="4" t="inlineStr">
        <is>
          <t>Vendido</t>
        </is>
      </c>
      <c r="D22" s="4" t="inlineStr">
        <is>
          <t>58</t>
        </is>
      </c>
      <c r="E22" s="5" t="inlineStr">
        <is>
          <t>40.500,00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=HYPERLINK("https://www.leilaoonline.com.br/lote/detalhe/1935", "013")</f>
      </c>
      <c r="B23" s="4" t="s">
        <f>=HYPERLINK("https://www.leilaoonline.com.br/lote/detalhe/1935", " MUT-CP20442-2016 - SCANIA P124C - ANO: 2007 - 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=HYPERLINK("https://www.leilaoonline.com.br/lote/detalhe/1944", "014")</f>
      </c>
      <c r="B24" s="4" t="s">
        <f>=HYPERLINK("https://www.leilaoonline.com.br/lote/detalhe/1944", " AGL-CP70403-2016 - SCANIA/C-124 G470 - ANO: 2011 -   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=HYPERLINK("https://www.leilaoonline.com.br/lote/detalhe/1947", "015")</f>
      </c>
      <c r="B25" s="4" t="s">
        <f>=HYPERLINK("https://www.leilaoonline.com.br/lote/detalhe/1947", " AGLP-CP70400-2016 - SCANIA/C-124 G470 - ANO: 2011 -   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=HYPERLINK("https://www.leilaoonline.com.br/lote/detalhe/1950", "016")</f>
      </c>
      <c r="B26" s="4" t="s">
        <f>=HYPERLINK("https://www.leilaoonline.com.br/lote/detalhe/1950", " AGLP-CP70401-2016  - SCANIA/C-124 G470 - ANO: 2011 -   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=HYPERLINK("https://www.leilaoonline.com.br/lote/detalhe/1953", "017")</f>
      </c>
      <c r="B27" s="4" t="s">
        <f>=HYPERLINK("https://www.leilaoonline.com.br/lote/detalhe/1953", " AGLP-CP70405-2016 - SCANIA/C-124 G470 - ANO: 2011 - 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=HYPERLINK("https://www.leilaoonline.com.br/lote/detalhe/1954", "018")</f>
      </c>
      <c r="B28" s="4" t="s">
        <f>=HYPERLINK("https://www.leilaoonline.com.br/lote/detalhe/1954", " AGLP-CP70402-2016 - SCANIA/C-124 G470 - ANO: 2011 -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=HYPERLINK("https://www.leilaoonline.com.br/lote/detalhe/1955", "019")</f>
      </c>
      <c r="B29" s="4" t="s">
        <f>=HYPERLINK("https://www.leilaoonline.com.br/lote/detalhe/1955", " AGLP-CP70404-2016 - SCANIA/C-124 G470 - ANO: 2011 -   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=HYPERLINK("https://www.leilaoonline.com.br/lote/detalhe/1951", "020")</f>
      </c>
      <c r="B30" s="4" t="s">
        <f>=HYPERLINK("https://www.leilaoonline.com.br/lote/detalhe/1951", " AGLP-CP70406-2016 - SCANIA/C-124 G470 - ANO: 2011 -  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=HYPERLINK("https://www.leilaoonline.com.br/lote/detalhe/1952", "021")</f>
      </c>
      <c r="B31" s="4" t="s">
        <f>=HYPERLINK("https://www.leilaoonline.com.br/lote/detalhe/1952", " AGLP-CP70407-2016 - SCANIA/C-124 G470 - ANO: 2011 -  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=HYPERLINK("https://www.leilaoonline.com.br/lote/detalhe/1956", "022")</f>
      </c>
      <c r="B32" s="4" t="s">
        <f>=HYPERLINK("https://www.leilaoonline.com.br/lote/detalhe/1956", " MUT-CP20455-2016 - SCANIA/P124 - ANO: 2007/2008 -  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=HYPERLINK("https://www.leilaoonline.com.br/lote/detalhe/1957", "023")</f>
      </c>
      <c r="B33" s="4" t="s">
        <f>=HYPERLINK("https://www.leilaoonline.com.br/lote/detalhe/1957", " SIS- SUCATA DE VEICULO - 01 -SUCATA DE CAMINHÃO - ANO:   ")</f>
      </c>
      <c r="C33" s="4" t="inlineStr">
        <is>
          <t>Vendido</t>
        </is>
      </c>
      <c r="D33" s="4" t="inlineStr">
        <is>
          <t>85</t>
        </is>
      </c>
      <c r="E33" s="5" t="inlineStr">
        <is>
          <t>10.200,00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=HYPERLINK("https://www.leilaoonline.com.br/lote/detalhe/1958", "024")</f>
      </c>
      <c r="B34" s="4" t="s">
        <f>=HYPERLINK("https://www.leilaoonline.com.br/lote/detalhe/1958", " MUT-MBR20369-2016 - SCANIA P124C - ANO: 2006 -   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=HYPERLINK("https://www.leilaoonline.com.br/lote/detalhe/1959", "025")</f>
      </c>
      <c r="B35" s="4" t="s">
        <f>=HYPERLINK("https://www.leilaoonline.com.br/lote/detalhe/1959", " MUT-MBR20400-2016 - SCANIA P124C - ANO: 2007 - 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=HYPERLINK("https://www.leilaoonline.com.br/lote/detalhe/1961", "026")</f>
      </c>
      <c r="B36" s="4" t="s">
        <f>=HYPERLINK("https://www.leilaoonline.com.br/lote/detalhe/1961", " SLS-MWA7011_2016 - FORD/ CARGO 2428 E - ANO: 2006/2006 -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=HYPERLINK("https://www.leilaoonline.com.br/lote/detalhe/1963", "027")</f>
      </c>
      <c r="B37" s="4" t="s">
        <f>=HYPERLINK("https://www.leilaoonline.com.br/lote/detalhe/1963", " SLS-MWB6305_2016 - FORD/ CARGO 2428 E - ANO: 2006/2006 - 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=HYPERLINK("https://www.leilaoonline.com.br/lote/detalhe/1962", "028")</f>
      </c>
      <c r="B38" s="4" t="s">
        <f>=HYPERLINK("https://www.leilaoonline.com.br/lote/detalhe/1962", " SLS-MWB6355_2016 - FORD/ CARGO 2428 E - ANO: 2006/2006 -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=HYPERLINK("https://www.leilaoonline.com.br/lote/detalhe/1967", "029")</f>
      </c>
      <c r="B39" s="4" t="s">
        <f>=HYPERLINK("https://www.leilaoonline.com.br/lote/detalhe/1967", " 082-994-2016 - FORD CARGO 2630 - ANO: 1998 -   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=HYPERLINK("https://www.leilaoonline.com.br/lote/detalhe/1960", "030")</f>
      </c>
      <c r="B40" s="4" t="s">
        <f>=HYPERLINK("https://www.leilaoonline.com.br/lote/detalhe/1960", " JAG-CP5851-2016 - MERCEDES-BENZ ACTROSS 4844 - ANO: 2009/2010 -   ")</f>
      </c>
      <c r="C40" s="4" t="inlineStr">
        <is>
          <t>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=HYPERLINK("https://www.leilaoonline.com.br/lote/detalhe/1966", "031")</f>
      </c>
      <c r="B41" s="4" t="s">
        <f>=HYPERLINK("https://www.leilaoonline.com.br/lote/detalhe/1966", " GS_HEU6331_2016 - CAMINHÃO BASCULANTE MERCEDES BENZ ACTRIS 4844 8X4 - ANO: 2009/2010 -   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41.000,00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=HYPERLINK("https://www.leilaoonline.com.br/lote/detalhe/1965", "032")</f>
      </c>
      <c r="B42" s="4" t="s">
        <f>=HYPERLINK("https://www.leilaoonline.com.br/lote/detalhe/1965", " GS_PVC2706_2016 - CAMINHÃO BASCULANTE SCANIA P124CB8X4NZ 420  - ANO: 2007 -   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=HYPERLINK("https://www.leilaoonline.com.br/lote/detalhe/1964", "033")</f>
      </c>
      <c r="B43" s="4" t="s">
        <f>=HYPERLINK("https://www.leilaoonline.com.br/lote/detalhe/1964", " 082-992-2016 - MERCEDEZ BENZ L263554 - ANO: 1996 -  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=HYPERLINK("https://www.leilaoonline.com.br/lote/detalhe/1968", "034")</f>
      </c>
      <c r="B44" s="4" t="s">
        <f>=HYPERLINK("https://www.leilaoonline.com.br/lote/detalhe/1968", " 082-978-2016 - POLIDIESEL - ANO: 1986 -  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=HYPERLINK("https://www.leilaoonline.com.br/lote/detalhe/1969", "035")</f>
      </c>
      <c r="B45" s="4" t="s">
        <f>=HYPERLINK("https://www.leilaoonline.com.br/lote/detalhe/1969", " CKS-JWE7440-2016 - CAMINHAO TANQUE DE IRRIGACAO MERCEDES BENZ 1720A - ANO: 2003/2003 -  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25.200,00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=HYPERLINK("https://www.leilaoonline.com.br/lote/detalhe/1939", "036")</f>
      </c>
      <c r="B46" s="4" t="s">
        <f>=HYPERLINK("https://www.leilaoonline.com.br/lote/detalhe/1939", " ITA-014-2016 -  MINI CARREGADEIRA FIAT ALLIS  - ANO: 2000 -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=HYPERLINK("https://www.leilaoonline.com.br/lote/detalhe/1936", "037")</f>
      </c>
      <c r="B47" s="4" t="s">
        <f>=HYPERLINK("https://www.leilaoonline.com.br/lote/detalhe/1936", " BAOVALE-CA5459-2016 - CAMINHÃO FORA DE ESTRADA CATERPILLAR / 777C - ANO: 1995 -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=HYPERLINK("https://www.leilaoonline.com.br/lote/detalhe/1938", "038")</f>
      </c>
      <c r="B48" s="4" t="s">
        <f>=HYPERLINK("https://www.leilaoonline.com.br/lote/detalhe/1938", " BAOVALE-PM3542-2016 - PÁ CARREGADEIRA CATERPILLAR / 992D - ANO: 1995 -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=HYPERLINK("https://www.leilaoonline.com.br/lote/detalhe/1937", "039")</f>
      </c>
      <c r="B49" s="4" t="s">
        <f>=HYPERLINK("https://www.leilaoonline.com.br/lote/detalhe/1937", " MARI-CA5912-2016 - FORA DE ESTRADA CAT - ANO: 2004 -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=HYPERLINK("https://www.leilaoonline.com.br/lote/detalhe/1940", "040")</f>
      </c>
      <c r="B50" s="4" t="s">
        <f>=HYPERLINK("https://www.leilaoonline.com.br/lote/detalhe/1940", " BAO-TE4015-2016 - CATERPILLAR / TRATOR DE ESTEIRA D8L - ANO: 1991 -")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=HYPERLINK("https://www.leilaoonline.com.br/lote/detalhe/1861", "041")</f>
      </c>
      <c r="B51" s="4" t="s">
        <f>=HYPERLINK("https://www.leilaoonline.com.br/lote/detalhe/1861", " (BAO-CA71-2016) - CAMINHÃO FORA DE ESTRADA CATERPILLAR / 777C - ANO: 1997 -  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=HYPERLINK("https://www.leilaoonline.com.br/lote/detalhe/1857", "042")</f>
      </c>
      <c r="B52" s="4" t="s">
        <f>=HYPERLINK("https://www.leilaoonline.com.br/lote/detalhe/1857", " (BAO-CA72-2016) - CAMINHÃO FORA DE ESTRADA CATERPILLAR / 777C - ANO: 1997 -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=HYPERLINK("https://www.leilaoonline.com.br/lote/detalhe/1860", "043")</f>
      </c>
      <c r="B53" s="4" t="s">
        <f>=HYPERLINK("https://www.leilaoonline.com.br/lote/detalhe/1860", " (BAO-MN06-2016) - MOTONIVELADORA CATERPILLAR 140G - ANO: 1990 -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=HYPERLINK("https://www.leilaoonline.com.br/lote/detalhe/1858", "044")</f>
      </c>
      <c r="B54" s="4" t="s">
        <f>=HYPERLINK("https://www.leilaoonline.com.br/lote/detalhe/1858", " (BAO-PM49-2016) - PÁ CARREGADEIRA CATERPILLAR / 992D - ANO: 1997 -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=HYPERLINK("https://www.leilaoonline.com.br/lote/detalhe/1862", "045")</f>
      </c>
      <c r="B55" s="4" t="s">
        <f>=HYPERLINK("https://www.leilaoonline.com.br/lote/detalhe/1862", " BAO-TE4017-2016 - CATERPILLAR / TRATOR D8L - ANO: 1991 -   ")</f>
      </c>
      <c r="C55" s="4" t="inlineStr">
        <is>
          <t>Vendido</t>
        </is>
      </c>
      <c r="D55" s="4" t="inlineStr">
        <is>
          <t>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=HYPERLINK("https://www.leilaoonline.com.br/lote/detalhe/1859", "046")</f>
      </c>
      <c r="B56" s="4" t="s">
        <f>=HYPERLINK("https://www.leilaoonline.com.br/lote/detalhe/1859", " (BAO-TR19-2016) - CATERPILLAR / TRATOR DE PNEUS 824B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=HYPERLINK("https://www.leilaoonline.com.br/lote/detalhe/1863", "047")</f>
      </c>
      <c r="B57" s="4" t="s">
        <f>=HYPERLINK("https://www.leilaoonline.com.br/lote/detalhe/1863", " (BRU-MN2002-2016) - CATERPILLAR / MOTONIVELADORA 16H - 275HP (L) - ANO: 2005 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=HYPERLINK("https://www.leilaoonline.com.br/lote/detalhe/1864", "048")</f>
      </c>
      <c r="B58" s="4" t="s">
        <f>=HYPERLINK("https://www.leilaoonline.com.br/lote/detalhe/1864", " BRU-PM3601-2016 - CATERPILLAR / CARREGADEIRA DE PNEUS (MECANICA) - GRANDE PORTE 992G - ANO: 2003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=HYPERLINK("https://www.leilaoonline.com.br/lote/detalhe/1866", "049")</f>
      </c>
      <c r="B59" s="4" t="s">
        <f>=HYPERLINK("https://www.leilaoonline.com.br/lote/detalhe/1866", " BRU-PM6516-2016 - CATERPILLAR / CARREGADEIRA DE PNEUS (MECANICA) - GRANDE PORTE 990H - ANO: 2008 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=HYPERLINK("https://www.leilaoonline.com.br/lote/detalhe/1865", "050")</f>
      </c>
      <c r="B60" s="4" t="s">
        <f>=HYPERLINK("https://www.leilaoonline.com.br/lote/detalhe/1865", " BRU-RE4206-2016 - VOLVO / RETROESCAVADEIRA HIDRAÚLICA EC360 BLC - ANO: 2007 -   ")</f>
      </c>
      <c r="C60" s="4" t="inlineStr">
        <is>
          <t>Vendido</t>
        </is>
      </c>
      <c r="D60" s="4" t="inlineStr">
        <is>
          <t>42</t>
        </is>
      </c>
      <c r="E60" s="5" t="inlineStr">
        <is>
          <t>92.000,00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=HYPERLINK("https://www.leilaoonline.com.br/lote/detalhe/1868", "051")</f>
      </c>
      <c r="B61" s="4" t="s">
        <f>=HYPERLINK("https://www.leilaoonline.com.br/lote/detalhe/1868", " CKS-JUQ7853-2015 - CAMINHÃO MEDIO BASCULANTE VOLVO FM12 420 6X4 HP - ANO: 2006 -  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=HYPERLINK("https://www.leilaoonline.com.br/lote/detalhe/1867", "052")</f>
      </c>
      <c r="B62" s="4" t="s">
        <f>=HYPERLINK("https://www.leilaoonline.com.br/lote/detalhe/1867", " MARI-CA5463-2016 - CAMINHÃO FORA DE ESTRADA CAT - ANO: 1996 -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=HYPERLINK("https://www.leilaoonline.com.br/lote/detalhe/1869", "053")</f>
      </c>
      <c r="B63" s="4" t="s">
        <f>=HYPERLINK("https://www.leilaoonline.com.br/lote/detalhe/1869", " MARI-CA5909-2016 - CAMINHÃO FORA DE ESTRADA CAT - ANO: 2004 -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=HYPERLINK("https://www.leilaoonline.com.br/lote/detalhe/1984", "056")</f>
      </c>
      <c r="B64" s="4" t="s">
        <f>=HYPERLINK("https://www.leilaoonline.com.br/lote/detalhe/1984", "CKS-JUI7247-2016 -   MARCA / MODELO: CAMIONETA LAND ROVER / DEFENDER 110 SW5L BRANCA - ANO: 2002/2002")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27.500,00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=HYPERLINK("https://www.leilaoonline.com.br/lote/detalhe/1987", "057")</f>
      </c>
      <c r="B65" s="4" t="s">
        <f>=HYPERLINK("https://www.leilaoonline.com.br/lote/detalhe/1987", " ITA 078-2016 - MOTOR COMPONENTE; PO;2256065 CATERPILLAR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=HYPERLINK("https://www.leilaoonline.com.br/lote/detalhe/1988", "058")</f>
      </c>
      <c r="B66" s="4" t="s">
        <f>=HYPERLINK("https://www.leilaoonline.com.br/lote/detalhe/1988", "ITA 091-2016 -  CONVERSOR COMPONENTE, TIPO TORQUE")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=HYPERLINK("https://www.leilaoonline.com.br/lote/detalhe/1989", "059")</f>
      </c>
      <c r="B67" s="4" t="s">
        <f>=HYPERLINK("https://www.leilaoonline.com.br/lote/detalhe/1989", "ITA 099-2016 - MOTOR 3739862 CAT.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=HYPERLINK("https://www.leilaoonline.com.br/lote/detalhe/1990", "060")</f>
      </c>
      <c r="B68" s="4" t="s">
        <f>=HYPERLINK("https://www.leilaoonline.com.br/lote/detalhe/1990", "SSG-018-2018 -  CAMINHONETE MITSUBISHI L200 - ANO: 2002 / 2003 ")</f>
      </c>
      <c r="C68" s="4" t="inlineStr">
        <is>
          <t>Vendido</t>
        </is>
      </c>
      <c r="D68" s="4" t="inlineStr">
        <is>
          <t>4</t>
        </is>
      </c>
      <c r="E68" s="5" t="inlineStr">
        <is>
          <t>6.250,00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=HYPERLINK("https://www.leilaoonline.com.br/lote/detalhe/1991", "061")</f>
      </c>
      <c r="B69" s="4" t="s">
        <f>=HYPERLINK("https://www.leilaoonline.com.br/lote/detalhe/1991", "SSG-019-2016 - FIAT PALIO - ANO: 2005 / 2006")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=HYPERLINK("https://www.leilaoonline.com.br/lote/detalhe/2001", "063")</f>
      </c>
      <c r="B70" s="4" t="s">
        <f>=HYPERLINK("https://www.leilaoonline.com.br/lote/detalhe/2001", " 082-967-2016  - RITIFICA TRUQUES - Ano: 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=HYPERLINK("https://www.leilaoonline.com.br/lote/detalhe/2002", "064")</f>
      </c>
      <c r="B71" s="4" t="s">
        <f>=HYPERLINK("https://www.leilaoonline.com.br/lote/detalhe/2002", " 082-993-2016 - MARCA / MODELO: GM / S10 2.2S - ANO: 2000")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=HYPERLINK("https://www.leilaoonline.com.br/lote/detalhe/2003", "065")</f>
      </c>
      <c r="B72" s="4" t="s">
        <f>=HYPERLINK("https://www.leilaoonline.com.br/lote/detalhe/2003", " MARI-020-2016 - 2 AQUECEDOR A GÁS.")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=HYPERLINK("https://www.leilaoonline.com.br/lote/detalhe/1999", "066")</f>
      </c>
      <c r="B73" s="4" t="s">
        <f>=HYPERLINK("https://www.leilaoonline.com.br/lote/detalhe/1999", " ITA 083-2016 - MOTOR COMPONENTE,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=HYPERLINK("https://www.leilaoonline.com.br/lote/detalhe/2000", "067")</f>
      </c>
      <c r="B74" s="4" t="s">
        <f>=HYPERLINK("https://www.leilaoonline.com.br/lote/detalhe/2000", " MARI-035-2016 - 4 FRITADOR ELÉTRICO.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=HYPERLINK("https://www.leilaoonline.com.br/lote/detalhe/1998", "068")</f>
      </c>
      <c r="B75" s="4" t="s">
        <f>=HYPERLINK("https://www.leilaoonline.com.br/lote/detalhe/1998", " MARI-038-2016 - RADIADOR  CAT TRATOR D8L.")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=HYPERLINK("https://www.leilaoonline.com.br/lote/detalhe/2006", "069")</f>
      </c>
      <c r="B76" s="4" t="s">
        <f>=HYPERLINK("https://www.leilaoonline.com.br/lote/detalhe/2006", " MARI-039-2016 - 31 MÓDULOS CANTILLEVER EM AÇO. ")</f>
      </c>
      <c r="C76" s="4" t="inlineStr">
        <is>
          <t>Vendido</t>
        </is>
      </c>
      <c r="D76" s="4" t="inlineStr">
        <is>
          <t>21</t>
        </is>
      </c>
      <c r="E76" s="5" t="inlineStr">
        <is>
          <t>4.050,00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=HYPERLINK("https://www.leilaoonline.com.br/lote/detalhe/1870", "070")</f>
      </c>
      <c r="B77" s="4" t="s">
        <f>=HYPERLINK("https://www.leilaoonline.com.br/lote/detalhe/1870", " MARI-CA5915-2016 - CAMINHÃO FORA DE ESTRADA CAT - ANO: 2005 -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=HYPERLINK("https://www.leilaoonline.com.br/lote/detalhe/2009", "071")</f>
      </c>
      <c r="B78" s="4" t="s">
        <f>=HYPERLINK("https://www.leilaoonline.com.br/lote/detalhe/2009", "GM/VECTRA SEDAN ELEGANCE, 2008/2009, ALCO/GASOL, COR PRATA.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=HYPERLINK("https://www.leilaoonline.com.br/lote/detalhe/1872", "085")</f>
      </c>
      <c r="B79" s="4" t="s">
        <f>=HYPERLINK("https://www.leilaoonline.com.br/lote/detalhe/1872", " MARI-CA5919-2016 - CAMINHÃO FORA DE ESTRADA CAT - ANO: 2005 - 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=HYPERLINK("https://www.leilaoonline.com.br/lote/detalhe/1871", "106")</f>
      </c>
      <c r="B80" s="4" t="s">
        <f>=HYPERLINK("https://www.leilaoonline.com.br/lote/detalhe/1871", " MARI-CA5922-2016 - FORA DE ESTRADA CAT - ANO: 2005 -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=HYPERLINK("https://www.leilaoonline.com.br/lote/detalhe/1873", "107")</f>
      </c>
      <c r="B81" s="4" t="s">
        <f>=HYPERLINK("https://www.leilaoonline.com.br/lote/detalhe/1873", " MARI-EP0514-2016 - EMPILHADEIRA HYSTER - ANO: 2006 -  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26.000,00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=HYPERLINK("https://www.leilaoonline.com.br/lote/detalhe/1878", "108")</f>
      </c>
      <c r="B82" s="4" t="s">
        <f>=HYPERLINK("https://www.leilaoonline.com.br/lote/detalhe/1878", " MARI-LM0120-2016 - TORRE DE ILUMINAÇÃO GENIE / TML-4000N - ANO: 2007 -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=HYPERLINK("https://www.leilaoonline.com.br/lote/detalhe/1879", "110")</f>
      </c>
      <c r="B83" s="4" t="s">
        <f>=HYPERLINK("https://www.leilaoonline.com.br/lote/detalhe/1879", " MARI-LM0130-2016 - TORRE DE ILUMINAÇÃO INGERSOL RAND / LIGHTSOURCE - ANO: 2010 -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=HYPERLINK("https://www.leilaoonline.com.br/lote/detalhe/1874", "111")</f>
      </c>
      <c r="B84" s="4" t="s">
        <f>=HYPERLINK("https://www.leilaoonline.com.br/lote/detalhe/1874", " MARI-MN1102-2016 - MOTONIVELADORA CAT - ANO: 2001 - 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=HYPERLINK("https://www.leilaoonline.com.br/lote/detalhe/1875", "112")</f>
      </c>
      <c r="B85" s="4" t="s">
        <f>=HYPERLINK("https://www.leilaoonline.com.br/lote/detalhe/1875", " MARI-RE6410-2016 - ESCAVADEIRA CAT - ANO: 2009 -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=HYPERLINK("https://www.leilaoonline.com.br/lote/detalhe/1876", "113")</f>
      </c>
      <c r="B86" s="4" t="s">
        <f>=HYPERLINK("https://www.leilaoonline.com.br/lote/detalhe/1876", " MUT-TE3401-2016 - TRATOR DE ESTEIRA KOMATSU D275 - ANO: 2011 -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=HYPERLINK("https://www.leilaoonline.com.br/lote/detalhe/1877", "115")</f>
      </c>
      <c r="B87" s="4" t="s">
        <f>=HYPERLINK("https://www.leilaoonline.com.br/lote/detalhe/1877", " MARI-TE4309-2016 - TRATOR DE ESTEIRA KOMATSU - ANO: 2007 -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=HYPERLINK("https://www.leilaoonline.com.br/lote/detalhe/1882", "116")</f>
      </c>
      <c r="B88" s="4" t="s">
        <f>=HYPERLINK("https://www.leilaoonline.com.br/lote/detalhe/1882", " MARI-TE4412-2016 - KOMATSU - ANO: 2005 -  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=HYPERLINK("https://www.leilaoonline.com.br/lote/detalhe/1880", "117")</f>
      </c>
      <c r="B89" s="4" t="s">
        <f>=HYPERLINK("https://www.leilaoonline.com.br/lote/detalhe/1880", " MUT-TE24406-2016 - TRATOR DE ESTEIRA KOMATSU D275 - ANO: 2009 -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=HYPERLINK("https://www.leilaoonline.com.br/lote/detalhe/1885", "118")</f>
      </c>
      <c r="B90" s="4" t="s">
        <f>=HYPERLINK("https://www.leilaoonline.com.br/lote/detalhe/1885", " MUT-TE24407-2016 - TRATOR DE ESTEIRA KOMATSU D275 - ANO: 2009 -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=HYPERLINK("https://www.leilaoonline.com.br/lote/detalhe/1884", "119")</f>
      </c>
      <c r="B91" s="4" t="s">
        <f>=HYPERLINK("https://www.leilaoonline.com.br/lote/detalhe/1884", " MARI- PE018-2016 - SIMPLEX  - ANO: 2004 -   ")</f>
      </c>
      <c r="C91" s="4" t="inlineStr">
        <is>
          <t>Vendido</t>
        </is>
      </c>
      <c r="D91" s="4" t="inlineStr">
        <is>
          <t>18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=HYPERLINK("https://www.leilaoonline.com.br/lote/detalhe/1881", "120")</f>
      </c>
      <c r="B92" s="4" t="s">
        <f>=HYPERLINK("https://www.leilaoonline.com.br/lote/detalhe/1881", " MARI-PF0001-2016 - PERFURATRIZ ATLAS COPCO - ANO: 2008 -  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=HYPERLINK("https://www.leilaoonline.com.br/lote/detalhe/1883", "121")</f>
      </c>
      <c r="B93" s="4" t="s">
        <f>=HYPERLINK("https://www.leilaoonline.com.br/lote/detalhe/1883", " MARI-PF0204-2016 - CHA660 - ANO: 1995 - 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=HYPERLINK("https://www.leilaoonline.com.br/lote/detalhe/1887", "122")</f>
      </c>
      <c r="B94" s="4" t="s">
        <f>=HYPERLINK("https://www.leilaoonline.com.br/lote/detalhe/1887", " MARI-PF7305-2016 - PERFURATRIZ BUCYRUS - ANO: 2008 - 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=HYPERLINK("https://www.leilaoonline.com.br/lote/detalhe/1889", "123")</f>
      </c>
      <c r="B95" s="4" t="s">
        <f>=HYPERLINK("https://www.leilaoonline.com.br/lote/detalhe/1889", " MARI-PM3113-2016 - PÁ CARREGADEIRA 994 F - CAT - ANO: 2005 -   ")</f>
      </c>
      <c r="C95" s="4" t="inlineStr">
        <is>
          <t>Vendido</t>
        </is>
      </c>
      <c r="D95" s="4" t="inlineStr">
        <is>
          <t>9</t>
        </is>
      </c>
      <c r="E95" s="5" t="inlineStr">
        <is>
          <t>59.000,00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=HYPERLINK("https://www.leilaoonline.com.br/lote/detalhe/1886", "126")</f>
      </c>
      <c r="B96" s="4" t="s">
        <f>=HYPERLINK("https://www.leilaoonline.com.br/lote/detalhe/1886", " MARI-PM3114-2016 - PÁ CARREGADEIRA CAT 994F - ANO: 2006 - 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=HYPERLINK("https://www.leilaoonline.com.br/lote/detalhe/1888", "127")</f>
      </c>
      <c r="B97" s="4" t="s">
        <f>=HYPERLINK("https://www.leilaoonline.com.br/lote/detalhe/1888", " MARI-PM3552-2016 - PÁ CARREGADEIRA CAT - ANO: 1994 -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=HYPERLINK("https://www.leilaoonline.com.br/lote/detalhe/1890", "128")</f>
      </c>
      <c r="B98" s="4" t="s">
        <f>=HYPERLINK("https://www.leilaoonline.com.br/lote/detalhe/1890", " MARI-PM3653-2016 -  PÁ CARREGADEIRA 992G CAT - ANO 2005 - ")</f>
      </c>
      <c r="C98" s="4" t="inlineStr">
        <is>
          <t>Vendido</t>
        </is>
      </c>
      <c r="D98" s="4" t="inlineStr">
        <is>
          <t>64</t>
        </is>
      </c>
      <c r="E98" s="5" t="inlineStr">
        <is>
          <t>21.250,00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=HYPERLINK("https://www.leilaoonline.com.br/lote/detalhe/1891", "129")</f>
      </c>
      <c r="B99" s="4" t="s">
        <f>=HYPERLINK("https://www.leilaoonline.com.br/lote/detalhe/1891", " MARI-RE6403-2016 - ESCAVADEIRA CAT - ANO: 2007 - 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=HYPERLINK("https://www.leilaoonline.com.br/lote/detalhe/1892", "130")</f>
      </c>
      <c r="B100" s="4" t="s">
        <f>=HYPERLINK("https://www.leilaoonline.com.br/lote/detalhe/1892", " MARI-RE6411-2016 - ESCAVADEIRA CAT - ANO: 2007 -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=HYPERLINK("https://www.leilaoonline.com.br/lote/detalhe/1894", "131")</f>
      </c>
      <c r="B101" s="4" t="s">
        <f>=HYPERLINK("https://www.leilaoonline.com.br/lote/detalhe/1894", " MARI-TE2302-2016 - TRATOR DE ESTEIRA KOMATSU - ANO: 2007 -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=HYPERLINK("https://www.leilaoonline.com.br/lote/detalhe/1895", "132")</f>
      </c>
      <c r="B102" s="4" t="s">
        <f>=HYPERLINK("https://www.leilaoonline.com.br/lote/detalhe/1895", " MARI-TE4301-2016 - TRATOR DE ESTEIRA KOMATSU - ANO: 2003 -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=HYPERLINK("https://www.leilaoonline.com.br/lote/detalhe/1896", "133")</f>
      </c>
      <c r="B103" s="4" t="s">
        <f>=HYPERLINK("https://www.leilaoonline.com.br/lote/detalhe/1896", " MARI-TE4305-2016 - TRATOR DE ESTEIRA KOMATSU - ANO: 2003 - 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=HYPERLINK("https://www.leilaoonline.com.br/lote/detalhe/1893", "134")</f>
      </c>
      <c r="B104" s="4" t="s">
        <f>=HYPERLINK("https://www.leilaoonline.com.br/lote/detalhe/1893", " MARI-TE4307-2016 - TRATOR DE ESTEIRA KOMATSU - ANO: 2007 -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=HYPERLINK("https://www.leilaoonline.com.br/lote/detalhe/1897", "135")</f>
      </c>
      <c r="B105" s="4" t="s">
        <f>=HYPERLINK("https://www.leilaoonline.com.br/lote/detalhe/1897", " MARI-TE4308-2016 - TRATOR DE ESTEIRA KOMATSU - ANO: 2007 -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=HYPERLINK("https://www.leilaoonline.com.br/lote/detalhe/1898", "136")</f>
      </c>
      <c r="B106" s="4" t="s">
        <f>=HYPERLINK("https://www.leilaoonline.com.br/lote/detalhe/1898", " MARI-TE4310-2016 - TRATOR DE ESTEIRA KOMATSU - ANO: 2007 -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=HYPERLINK("https://www.leilaoonline.com.br/lote/detalhe/1899", "137")</f>
      </c>
      <c r="B107" s="4" t="s">
        <f>=HYPERLINK("https://www.leilaoonline.com.br/lote/detalhe/1899", " MARI-TE4406-2016 - TRATOR DE ESTEIRA KOMATSU - ANO: 2003 -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=HYPERLINK("https://www.leilaoonline.com.br/lote/detalhe/1900", "138")</f>
      </c>
      <c r="B108" s="4" t="s">
        <f>=HYPERLINK("https://www.leilaoonline.com.br/lote/detalhe/1900", " MARI-TE4410-2016 - KOMATSU - ANO: 2005 -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=HYPERLINK("https://www.leilaoonline.com.br/lote/detalhe/1901", "139")</f>
      </c>
      <c r="B109" s="4" t="s">
        <f>=HYPERLINK("https://www.leilaoonline.com.br/lote/detalhe/1901", " MARI-TP4801-2016 - TRATOR DE PNEUS KOMATSU - ANO: 2007 -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=HYPERLINK("https://www.leilaoonline.com.br/lote/detalhe/1903", "140")</f>
      </c>
      <c r="B110" s="4" t="s">
        <f>=HYPERLINK("https://www.leilaoonline.com.br/lote/detalhe/1903", " MARI-TP4802-2016 -TRATOR DE PNEUS KOMATSU - ANO: 2007 -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=HYPERLINK("https://www.leilaoonline.com.br/lote/detalhe/1902", "141")</f>
      </c>
      <c r="B111" s="4" t="s">
        <f>=HYPERLINK("https://www.leilaoonline.com.br/lote/detalhe/1902", " MARI-TP4803-2016 - PÁ CARREGADEIRA KOMATSU - ANO: 2007 - 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=HYPERLINK("https://www.leilaoonline.com.br/lote/detalhe/1905", "142")</f>
      </c>
      <c r="B112" s="4" t="s">
        <f>=HYPERLINK("https://www.leilaoonline.com.br/lote/detalhe/1905", " MARI-TP4804-2016 - PÁ CARREGADEIRA KOMATSU - ANO: 2007 -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=HYPERLINK("https://www.leilaoonline.com.br/lote/detalhe/1904", "143")</f>
      </c>
      <c r="B113" s="4" t="s">
        <f>=HYPERLINK("https://www.leilaoonline.com.br/lote/detalhe/1904", " MUT-MBR24197-2016 - TRATOR DE ESTEIRA KOMATSU D275 - ANO: 2005 - 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=HYPERLINK("https://www.leilaoonline.com.br/lote/detalhe/1907", "144")</f>
      </c>
      <c r="B114" s="4" t="s">
        <f>=HYPERLINK("https://www.leilaoonline.com.br/lote/detalhe/1907", " MUT-MBR24199-2016 - TRATOR DE ESTEIRA KOMATSU D275 - ANO: 2006 -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=HYPERLINK("https://www.leilaoonline.com.br/lote/detalhe/1909", "145")</f>
      </c>
      <c r="B115" s="4" t="s">
        <f>=HYPERLINK("https://www.leilaoonline.com.br/lote/detalhe/1909", " MUT-MBR24200-2016 - KOMATSU D275 - ANO: 2006 -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=HYPERLINK("https://www.leilaoonline.com.br/lote/detalhe/1906", "146")</f>
      </c>
      <c r="B116" s="4" t="s">
        <f>=HYPERLINK("https://www.leilaoonline.com.br/lote/detalhe/1906", " PIC-EM18144-2016 - ESCAVADEIRA HIDRAULICA 365CL - ANO: 2008 -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=HYPERLINK("https://www.leilaoonline.com.br/lote/detalhe/1908", "147")</f>
      </c>
      <c r="B117" s="4" t="s">
        <f>=HYPERLINK("https://www.leilaoonline.com.br/lote/detalhe/1908", " PIC-MBR24198-2016 - TRATOR DE ESTEIRA KOMATSU D275 - ANO: 2007 -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=HYPERLINK("https://www.leilaoonline.com.br/lote/detalhe/1911", "148")</f>
      </c>
      <c r="B118" s="4" t="s">
        <f>=HYPERLINK("https://www.leilaoonline.com.br/lote/detalhe/1911", " PIC-TE24408-2016 - TRATOR DE ESTEIRA KOMATSU D375 - ANO: 2006 -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=HYPERLINK("https://www.leilaoonline.com.br/lote/detalhe/1913", "149")</f>
      </c>
      <c r="B119" s="4" t="s">
        <f>=HYPERLINK("https://www.leilaoonline.com.br/lote/detalhe/1913", " SLS-01.F079108-2016 - TRATOR DE ESTEIRA CATERPILLAR - ANO: 1991 -  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39.000,00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=HYPERLINK("https://www.leilaoonline.com.br/lote/detalhe/1910", "150")</f>
      </c>
      <c r="B120" s="4" t="s">
        <f>=HYPERLINK("https://www.leilaoonline.com.br/lote/detalhe/1910", " SLS-EQ-005_2016 - LAVADORA KARCHER -   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=HYPERLINK("https://www.leilaoonline.com.br/lote/detalhe/1915", "151")</f>
      </c>
      <c r="B121" s="4" t="s">
        <f>=HYPERLINK("https://www.leilaoonline.com.br/lote/detalhe/1915", " SLS-EQ-F650334_2016 -THERMOSOLDA / 500 LE - ANO: 1998 -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=HYPERLINK("https://www.leilaoonline.com.br/lote/detalhe/1912", "152")</f>
      </c>
      <c r="B122" s="4" t="s">
        <f>=HYPERLINK("https://www.leilaoonline.com.br/lote/detalhe/1912", " SLS-NHB4953_2016 - MMC/ L200 4X4 GL - ANO: 2006/ 2007 -   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18.500,00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=HYPERLINK("https://www.leilaoonline.com.br/lote/detalhe/1914", "153")</f>
      </c>
      <c r="B123" s="4" t="s">
        <f>=HYPERLINK("https://www.leilaoonline.com.br/lote/detalhe/1914", " ITA-123-2016 - ESCAVADEIRA SHOVEL, DEMAG, H485S - ANO: 1992 -  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=HYPERLINK("https://www.leilaoonline.com.br/lote/detalhe/1978", "154")</f>
      </c>
      <c r="B124" s="4" t="s">
        <f>=HYPERLINK("https://www.leilaoonline.com.br/lote/detalhe/1978", " 082-989-2016 - CATERPILLAR / CAT0962H - ANO: 2010 -   ")</f>
      </c>
      <c r="C124" s="4" t="inlineStr">
        <is>
          <t>Não vendido</t>
        </is>
      </c>
      <c r="D124" s="4" t="inlineStr">
        <is>
          <t>175</t>
        </is>
      </c>
      <c r="E124" s="5" t="inlineStr">
        <is>
          <t>33.850,00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=HYPERLINK("https://www.leilaoonline.com.br/lote/detalhe/1977", "155")</f>
      </c>
      <c r="B125" s="4" t="s">
        <f>=HYPERLINK("https://www.leilaoonline.com.br/lote/detalhe/1977", " GS_RE4004_2016 - RETROESCAVADEIRA CATERPILLAR 345CL 345HP (L) - ANO: 2004 -   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47.000,00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=HYPERLINK("https://www.leilaoonline.com.br/lote/detalhe/1975", "156")</f>
      </c>
      <c r="B126" s="4" t="s">
        <f>=HYPERLINK("https://www.leilaoonline.com.br/lote/detalhe/1975", " SSG-017-2016 -MOTONIVELADORA ARTICULADA 16H TAG 6003  - ANO: 2005 -  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=HYPERLINK("https://www.leilaoonline.com.br/lote/detalhe/1979", "157")</f>
      </c>
      <c r="B127" s="4" t="s">
        <f>=HYPERLINK("https://www.leilaoonline.com.br/lote/detalhe/1979", " MUT-MBR18122-2016 - LIEBHERR R964B - ANO: 2006 -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=HYPERLINK("https://www.leilaoonline.com.br/lote/detalhe/1980", "158")</f>
      </c>
      <c r="B128" s="4" t="s">
        <f>=HYPERLINK("https://www.leilaoonline.com.br/lote/detalhe/1980", " CKS-042-2016 - ROMPEDOR LIEBHERR RP0403 - ROMPEDOR  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=HYPERLINK("https://www.leilaoonline.com.br/lote/detalhe/1981", "159")</f>
      </c>
      <c r="B129" s="4" t="s">
        <f>=HYPERLINK("https://www.leilaoonline.com.br/lote/detalhe/1981", " FAB-CT6103-2016 - HAULPAK 510E - ANO: 1993 -   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5.650,00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=HYPERLINK("https://www.leilaoonline.com.br/lote/detalhe/1985", "160")</f>
      </c>
      <c r="B130" s="4" t="s">
        <f>=HYPERLINK("https://www.leilaoonline.com.br/lote/detalhe/1985", "PICO-013-2016 - CADEIRA  DE ESCRITÓRIO 10 PEÇAS APROX.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=HYPERLINK("https://www.leilaoonline.com.br/lote/detalhe/1986", "161")</f>
      </c>
      <c r="B131" s="4" t="s">
        <f>=HYPERLINK("https://www.leilaoonline.com.br/lote/detalhe/1986", "ITA-054-2016 - FREEZER METALFRIO 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=HYPERLINK("https://www.leilaoonline.com.br/lote/detalhe/1992", "162")</f>
      </c>
      <c r="B132" s="4" t="s">
        <f>=HYPERLINK("https://www.leilaoonline.com.br/lote/detalhe/1992", "MUT-049-2016  - TELEFONIA E IMPRESSORAS 20 ITENS APROX.")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=HYPERLINK("https://www.leilaoonline.com.br/lote/detalhe/1993", "163")</f>
      </c>
      <c r="B133" s="4" t="s">
        <f>=HYPERLINK("https://www.leilaoonline.com.br/lote/detalhe/1993", "MUT-050-2016  - TELEFONIA, 20 ITENS APROX.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=HYPERLINK("https://www.leilaoonline.com.br/lote/detalhe/1994", "164")</f>
      </c>
      <c r="B134" s="4" t="s">
        <f>=HYPERLINK("https://www.leilaoonline.com.br/lote/detalhe/1994", "MUT-053-2016 - NOTEBOOK  E TELEFONE 17 ITENS APROX. 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=HYPERLINK("https://www.leilaoonline.com.br/lote/detalhe/1995", "165")</f>
      </c>
      <c r="B135" s="4" t="s">
        <f>=HYPERLINK("https://www.leilaoonline.com.br/lote/detalhe/1995", "BRU-500-2016 - EQUIPAMENTO ELETRÔNICOS/FOTOS/TV, 18 ITENS APROX.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=HYPERLINK("https://www.leilaoonline.com.br/lote/detalhe/2004", "166")</f>
      </c>
      <c r="B136" s="4" t="s">
        <f>=HYPERLINK("https://www.leilaoonline.com.br/lote/detalhe/2004", " 082-951-2016 - EQUIPAMENTO COZINHA INDUSTRIAL 5 ITEN APROX.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=HYPERLINK("https://www.leilaoonline.com.br/lote/detalhe/2007", "167")</f>
      </c>
      <c r="B137" s="4" t="s">
        <f>=HYPERLINK("https://www.leilaoonline.com.br/lote/detalhe/2007", " 082-957-2016 - 5 ESTEIRA ERGOMÊTRICA COM SENSOR DE MÃOS. 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2.700,00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=HYPERLINK("https://www.leilaoonline.com.br/lote/detalhe/2005", "168")</f>
      </c>
      <c r="B138" s="4" t="s">
        <f>=HYPERLINK("https://www.leilaoonline.com.br/lote/detalhe/2005", " 082-958-2016 - 6 ESTEIRA ERGOMÉTRICA")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2.400,00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=HYPERLINK("https://www.leilaoonline.com.br/lote/detalhe/2008", "169")</f>
      </c>
      <c r="B139" s="4" t="s">
        <f>=HYPERLINK("https://www.leilaoonline.com.br/lote/detalhe/2008", " 082-968-2016 - 2 ESTAÇÃO DE TRABALHO. LOC. VITÓRIA/ES")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20,00</t>
        </is>
      </c>
      <c r="F13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2026-05-01T23:21:13.00Z</dcterms:created>
  <dc:creator>Tellks Tecnologia</dc:creator>
  <cp:revision>0</cp:revision>
</cp:coreProperties>
</file>