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TECLADOS E MOUSES DELL • NOTEBOOKS POSITIVO MASTER C/ INTEL I3 E I5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24/09/2025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=HYPERLINK("https://www.leilaoonline.com.br/lote/detalhe/298615", "004")</f>
      </c>
      <c r="B11" s="4" t="s">
        <f>=HYPERLINK("https://www.leilaoonline.com.br/lote/detalhe/298615", "NOTEBOOK POSITIVO MASTER COM INTEL I3, 4GB DE MEMÓRIA E HD 320GB + FONTE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500,00</t>
        </is>
      </c>
      <c r="F11" s="4" t="inlineStr">
        <is>
          <t>1.00</t>
        </is>
      </c>
    </row>
    <row collapsed="false" customFormat="false" customHeight="false" hidden="false" ht="12.1" outlineLevel="0" r="12">
      <c r="A12" s="5" t="s">
        <f>=HYPERLINK("https://www.leilaoonline.com.br/lote/detalhe/298616", "005")</f>
      </c>
      <c r="B12" s="4" t="s">
        <f>=HYPERLINK("https://www.leilaoonline.com.br/lote/detalhe/298616", "NOTEBOOK POSITIVO MASTER COM INTEL I5, 4GB DE MEMÓRIA E HD 320GB + FONTE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500,00</t>
        </is>
      </c>
      <c r="F12" s="4" t="inlineStr">
        <is>
          <t>1.00</t>
        </is>
      </c>
    </row>
    <row collapsed="false" customFormat="false" customHeight="false" hidden="false" ht="12.1" outlineLevel="0" r="13">
      <c r="A13" s="5" t="s">
        <f>=HYPERLINK("https://www.leilaoonline.com.br/lote/detalhe/298617", "007")</f>
      </c>
      <c r="B13" s="4" t="s">
        <f>=HYPERLINK("https://www.leilaoonline.com.br/lote/detalhe/298617", "NOTEBOOK POSITIVO MASTER COM INTEL I3, 4GB DE MEMÓRIA E HD 320GB + FONTE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500,00</t>
        </is>
      </c>
      <c r="F13" s="4" t="inlineStr">
        <is>
          <t>1.00</t>
        </is>
      </c>
    </row>
    <row collapsed="false" customFormat="false" customHeight="false" hidden="false" ht="12.1" outlineLevel="0" r="14">
      <c r="A14" s="5" t="s">
        <f>=HYPERLINK("https://www.leilaoonline.com.br/lote/detalhe/298618", "008")</f>
      </c>
      <c r="B14" s="4" t="s">
        <f>=HYPERLINK("https://www.leilaoonline.com.br/lote/detalhe/298618", "NOTEBOOK POSITIVO MASTER COM INTEL I3, 4GB DE MEMÓRIA E HD 320GB + FONTE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500,00</t>
        </is>
      </c>
      <c r="F14" s="4" t="inlineStr">
        <is>
          <t>1.00</t>
        </is>
      </c>
    </row>
    <row collapsed="false" customFormat="false" customHeight="false" hidden="false" ht="12.1" outlineLevel="0" r="15">
      <c r="A15" s="5" t="s">
        <f>=HYPERLINK("https://www.leilaoonline.com.br/lote/detalhe/298619", "010")</f>
      </c>
      <c r="B15" s="4" t="s">
        <f>=HYPERLINK("https://www.leilaoonline.com.br/lote/detalhe/298619", "NOTEBOOK POSITIVO MASTER COM INTEL I5, 4GB DE MEMÓRIA E HD 320GB + FONTE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500,00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=HYPERLINK("https://www.leilaoonline.com.br/lote/detalhe/298620", "011")</f>
      </c>
      <c r="B16" s="4" t="s">
        <f>=HYPERLINK("https://www.leilaoonline.com.br/lote/detalhe/298620", "NOTEBOOK POSITIVO MASTER COM INTEL I3, 4GB DE MEMÓRIA E HD 320GB + FONTE - FUNCIONANDO")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1.00</t>
        </is>
      </c>
    </row>
    <row collapsed="false" customFormat="false" customHeight="false" hidden="false" ht="12.1" outlineLevel="0" r="17">
      <c r="A17" s="5" t="s">
        <f>=HYPERLINK("https://www.leilaoonline.com.br/lote/detalhe/298621", "012")</f>
      </c>
      <c r="B17" s="4" t="s">
        <f>=HYPERLINK("https://www.leilaoonline.com.br/lote/detalhe/298621", "NOTEBOOK POSITIVO MASTER COM INTEL I5, 4GB DE MEMÓRIA E HD 320GB + FONTE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=HYPERLINK("https://www.leilaoonline.com.br/lote/detalhe/298622", "013")</f>
      </c>
      <c r="B18" s="4" t="s">
        <f>=HYPERLINK("https://www.leilaoonline.com.br/lote/detalhe/298622", "NOTEBOOK POSITIVO MASTER COM INTEL I5, 4GB DE MEMÓRIA E HD 320GB + FONTE -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1.00</t>
        </is>
      </c>
    </row>
    <row collapsed="false" customFormat="false" customHeight="false" hidden="false" ht="12.1" outlineLevel="0" r="19">
      <c r="A19" s="5" t="s">
        <f>=HYPERLINK("https://www.leilaoonline.com.br/lote/detalhe/298623", "014")</f>
      </c>
      <c r="B19" s="4" t="s">
        <f>=HYPERLINK("https://www.leilaoonline.com.br/lote/detalhe/298623", "NOTEBOOK POSITIVO MASTER COM INTEL I5, 4GB DE MEMÓRIA E HD 320GB + FONTE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1.00</t>
        </is>
      </c>
    </row>
    <row collapsed="false" customFormat="false" customHeight="false" hidden="false" ht="12.1" outlineLevel="0" r="20">
      <c r="A20" s="5" t="s">
        <f>=HYPERLINK("https://www.leilaoonline.com.br/lote/detalhe/298624", "015")</f>
      </c>
      <c r="B20" s="4" t="s">
        <f>=HYPERLINK("https://www.leilaoonline.com.br/lote/detalhe/298624", "NOTEBOOK POSITIVO MASTER COM INTEL I5, 4GB DE MEMÓRIA E HD 320GB + FONTE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1.00</t>
        </is>
      </c>
    </row>
    <row collapsed="false" customFormat="false" customHeight="false" hidden="false" ht="12.1" outlineLevel="0" r="21">
      <c r="A21" s="5" t="s">
        <f>=HYPERLINK("https://www.leilaoonline.com.br/lote/detalhe/298625", "016")</f>
      </c>
      <c r="B21" s="4" t="s">
        <f>=HYPERLINK("https://www.leilaoonline.com.br/lote/detalhe/298625", "NOTEBOOK POSITIVO MASTER COM INTEL I5, 4GB DE MEMÓRIA E HD 320GB + FONTE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500,00</t>
        </is>
      </c>
      <c r="F21" s="4" t="inlineStr">
        <is>
          <t>1.00</t>
        </is>
      </c>
    </row>
    <row collapsed="false" customFormat="false" customHeight="false" hidden="false" ht="12.1" outlineLevel="0" r="22">
      <c r="A22" s="5" t="s">
        <f>=HYPERLINK("https://www.leilaoonline.com.br/lote/detalhe/298626", "017")</f>
      </c>
      <c r="B22" s="4" t="s">
        <f>=HYPERLINK("https://www.leilaoonline.com.br/lote/detalhe/298626", "NOTEBOOK POSITIVO MASTER COM INTEL I3, 4GB DE MEMÓRIA E HD 320GB + FONTE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1.00</t>
        </is>
      </c>
    </row>
    <row collapsed="false" customFormat="false" customHeight="false" hidden="false" ht="12.1" outlineLevel="0" r="23">
      <c r="A23" s="5" t="s">
        <f>=HYPERLINK("https://www.leilaoonline.com.br/lote/detalhe/298627", "018")</f>
      </c>
      <c r="B23" s="4" t="s">
        <f>=HYPERLINK("https://www.leilaoonline.com.br/lote/detalhe/298627", "NOTEBOOK POSITIVO MASTER COM INTEL I5, 4GB DE MEMÓRIA E HD 320GB + FONTE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1.00</t>
        </is>
      </c>
    </row>
    <row collapsed="false" customFormat="false" customHeight="false" hidden="false" ht="12.1" outlineLevel="0" r="24">
      <c r="A24" s="5" t="s">
        <f>=HYPERLINK("https://www.leilaoonline.com.br/lote/detalhe/298628", "019")</f>
      </c>
      <c r="B24" s="4" t="s">
        <f>=HYPERLINK("https://www.leilaoonline.com.br/lote/detalhe/298628", "NOTEBOOK POSITIVO MASTER COM INTEL I3, 4GB DE MEMÓRIA E HD 320GB + FONTE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1.00</t>
        </is>
      </c>
    </row>
    <row collapsed="false" customFormat="false" customHeight="false" hidden="false" ht="12.1" outlineLevel="0" r="25">
      <c r="A25" s="5" t="s">
        <f>=HYPERLINK("https://www.leilaoonline.com.br/lote/detalhe/298629", "020")</f>
      </c>
      <c r="B25" s="4" t="s">
        <f>=HYPERLINK("https://www.leilaoonline.com.br/lote/detalhe/298629", "NOTEBOOK POSITIVO MASTER COM INTEL I5, 4GB DE MEMÓRIA E HD 320GB + FONTE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1.00</t>
        </is>
      </c>
    </row>
    <row collapsed="false" customFormat="false" customHeight="false" hidden="false" ht="12.1" outlineLevel="0" r="26">
      <c r="A26" s="5" t="s">
        <f>=HYPERLINK("https://www.leilaoonline.com.br/lote/detalhe/298630", "021")</f>
      </c>
      <c r="B26" s="4" t="s">
        <f>=HYPERLINK("https://www.leilaoonline.com.br/lote/detalhe/298630", "NOTEBOOK POSITIVO MASTER COM INTEL I5, 4GB DE MEMÓRIA E HD 320GB + FONTE - FUNCIONANDO")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1.00</t>
        </is>
      </c>
    </row>
    <row collapsed="false" customFormat="false" customHeight="false" hidden="false" ht="12.1" outlineLevel="0" r="27">
      <c r="A27" s="5" t="s">
        <f>=HYPERLINK("https://www.leilaoonline.com.br/lote/detalhe/298631", "022")</f>
      </c>
      <c r="B27" s="4" t="s">
        <f>=HYPERLINK("https://www.leilaoonline.com.br/lote/detalhe/298631", "NOTEBOOK POSITIVO MASTER COM INTEL I3, 4GB DE MEMÓRIA E HD 320GB + FONTE - FUNCIONANDO")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500,00</t>
        </is>
      </c>
      <c r="F27" s="4" t="inlineStr">
        <is>
          <t>1.00</t>
        </is>
      </c>
    </row>
    <row collapsed="false" customFormat="false" customHeight="false" hidden="false" ht="12.1" outlineLevel="0" r="28">
      <c r="A28" s="5" t="s">
        <f>=HYPERLINK("https://www.leilaoonline.com.br/lote/detalhe/298632", "023")</f>
      </c>
      <c r="B28" s="4" t="s">
        <f>=HYPERLINK("https://www.leilaoonline.com.br/lote/detalhe/298632", "NOTEBOOK POSITIVO MASTER COM INTEL I5, 4GB DE MEMÓRIA E HD 320GB + FONTE - FUNCIONANDO")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500,00</t>
        </is>
      </c>
      <c r="F28" s="4" t="inlineStr">
        <is>
          <t>1.00</t>
        </is>
      </c>
    </row>
    <row collapsed="false" customFormat="false" customHeight="false" hidden="false" ht="12.1" outlineLevel="0" r="29">
      <c r="A29" s="5" t="s">
        <f>=HYPERLINK("https://www.leilaoonline.com.br/lote/detalhe/298633", "024")</f>
      </c>
      <c r="B29" s="4" t="s">
        <f>=HYPERLINK("https://www.leilaoonline.com.br/lote/detalhe/298633", "NOTEBOOK POSITIVO MASTER COM INTEL I3, 4GB DE MEMÓRIA E HD 320GB + FONTE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1.00</t>
        </is>
      </c>
    </row>
    <row collapsed="false" customFormat="false" customHeight="false" hidden="false" ht="12.1" outlineLevel="0" r="30">
      <c r="A30" s="5" t="s">
        <f>=HYPERLINK("https://www.leilaoonline.com.br/lote/detalhe/298634", "025")</f>
      </c>
      <c r="B30" s="4" t="s">
        <f>=HYPERLINK("https://www.leilaoonline.com.br/lote/detalhe/298634", "NOTEBOOK POSITIVO MASTER COM INTEL I5, 4GB DE MEMÓRIA E HD 320GB + FONTE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500,00</t>
        </is>
      </c>
      <c r="F30" s="4" t="inlineStr">
        <is>
          <t>1.00</t>
        </is>
      </c>
    </row>
    <row collapsed="false" customFormat="false" customHeight="false" hidden="false" ht="12.1" outlineLevel="0" r="31">
      <c r="A31" s="5" t="s">
        <f>=HYPERLINK("https://www.leilaoonline.com.br/lote/detalhe/298635", "026")</f>
      </c>
      <c r="B31" s="4" t="s">
        <f>=HYPERLINK("https://www.leilaoonline.com.br/lote/detalhe/298635", "NOTEBOOK POSITIVO MASTER COM INTEL I5, 4GB DE MEMÓRIA E HD 320GB + FONTE - FUNCIONANDO")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500,00</t>
        </is>
      </c>
      <c r="F31" s="4" t="inlineStr">
        <is>
          <t>1.00</t>
        </is>
      </c>
    </row>
    <row collapsed="false" customFormat="false" customHeight="false" hidden="false" ht="12.1" outlineLevel="0" r="32">
      <c r="A32" s="5" t="s">
        <f>=HYPERLINK("https://www.leilaoonline.com.br/lote/detalhe/298636", "027")</f>
      </c>
      <c r="B32" s="4" t="s">
        <f>=HYPERLINK("https://www.leilaoonline.com.br/lote/detalhe/298636", "NOTEBOOK POSITIVO MASTER COM INTEL I3, 4GB DE MEMÓRIA E HD 320GB + FONTE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500,00</t>
        </is>
      </c>
      <c r="F32" s="4" t="inlineStr">
        <is>
          <t>1.00</t>
        </is>
      </c>
    </row>
    <row collapsed="false" customFormat="false" customHeight="false" hidden="false" ht="12.1" outlineLevel="0" r="33">
      <c r="A33" s="5" t="s">
        <f>=HYPERLINK("https://www.leilaoonline.com.br/lote/detalhe/298637", "028")</f>
      </c>
      <c r="B33" s="4" t="s">
        <f>=HYPERLINK("https://www.leilaoonline.com.br/lote/detalhe/298637", "NOTEBOOK POSITIVO MASTER COM INTEL I5, 4GB DE MEMÓRIA E HD 320GB + FONTE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1.00</t>
        </is>
      </c>
    </row>
    <row collapsed="false" customFormat="false" customHeight="false" hidden="false" ht="12.1" outlineLevel="0" r="34">
      <c r="A34" s="5" t="s">
        <f>=HYPERLINK("https://www.leilaoonline.com.br/lote/detalhe/298638", "029")</f>
      </c>
      <c r="B34" s="4" t="s">
        <f>=HYPERLINK("https://www.leilaoonline.com.br/lote/detalhe/298638", "NOTEBOOK POSITIVO MASTER COM INTEL I5, 4GB DE MEMÓRIA E HD 320GB + FONTE - FUNCIONANDO")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1.00</t>
        </is>
      </c>
    </row>
    <row collapsed="false" customFormat="false" customHeight="false" hidden="false" ht="12.1" outlineLevel="0" r="35">
      <c r="A35" s="5" t="s">
        <f>=HYPERLINK("https://www.leilaoonline.com.br/lote/detalhe/298639", "030")</f>
      </c>
      <c r="B35" s="4" t="s">
        <f>=HYPERLINK("https://www.leilaoonline.com.br/lote/detalhe/298639", "NOTEBOOK POSITIVO MASTER COM INTEL I3, 4GB DE MEMÓRIA E HD 320GB + FONTE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500,00</t>
        </is>
      </c>
      <c r="F35" s="4" t="inlineStr">
        <is>
          <t>1.00</t>
        </is>
      </c>
    </row>
    <row collapsed="false" customFormat="false" customHeight="false" hidden="false" ht="12.1" outlineLevel="0" r="36">
      <c r="A36" s="5" t="s">
        <f>=HYPERLINK("https://www.leilaoonline.com.br/lote/detalhe/298640", "031")</f>
      </c>
      <c r="B36" s="4" t="s">
        <f>=HYPERLINK("https://www.leilaoonline.com.br/lote/detalhe/298640", "NOTEBOOK POSITIVO MASTER COM INTEL I3, 4GB DE MEMÓRIA E HD 320GB + FONTE - FUNCIONANDO")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1.00</t>
        </is>
      </c>
    </row>
    <row collapsed="false" customFormat="false" customHeight="false" hidden="false" ht="12.1" outlineLevel="0" r="37">
      <c r="A37" s="5" t="s">
        <f>=HYPERLINK("https://www.leilaoonline.com.br/lote/detalhe/298641", "032")</f>
      </c>
      <c r="B37" s="4" t="s">
        <f>=HYPERLINK("https://www.leilaoonline.com.br/lote/detalhe/298641", "NOTEBOOK POSITIVO MASTER COM INTEL I3, 4GB DE MEMÓRIA E HD 320GB + FONTE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1.00</t>
        </is>
      </c>
    </row>
    <row collapsed="false" customFormat="false" customHeight="false" hidden="false" ht="12.1" outlineLevel="0" r="38">
      <c r="A38" s="5" t="s">
        <f>=HYPERLINK("https://www.leilaoonline.com.br/lote/detalhe/298642", "033")</f>
      </c>
      <c r="B38" s="4" t="s">
        <f>=HYPERLINK("https://www.leilaoonline.com.br/lote/detalhe/298642", "NOTEBOOK POSITIVO MASTER COM INTEL I3, 4GB DE MEMÓRIA E HD 320GB + FONTE -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1.00</t>
        </is>
      </c>
    </row>
    <row collapsed="false" customFormat="false" customHeight="false" hidden="false" ht="12.1" outlineLevel="0" r="39">
      <c r="A39" s="5" t="s">
        <f>=HYPERLINK("https://www.leilaoonline.com.br/lote/detalhe/298643", "034")</f>
      </c>
      <c r="B39" s="4" t="s">
        <f>=HYPERLINK("https://www.leilaoonline.com.br/lote/detalhe/298643", "NOTEBOOK POSITIVO MASTER COM INTEL I5, 4GB DE MEMÓRIA E HD 320GB + FONTE - FUNCIONANDO")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1.00</t>
        </is>
      </c>
    </row>
    <row collapsed="false" customFormat="false" customHeight="false" hidden="false" ht="12.1" outlineLevel="0" r="40">
      <c r="A40" s="5" t="s">
        <f>=HYPERLINK("https://www.leilaoonline.com.br/lote/detalhe/298644", "035")</f>
      </c>
      <c r="B40" s="4" t="s">
        <f>=HYPERLINK("https://www.leilaoonline.com.br/lote/detalhe/298644", "NOTEBOOK POSITIVO MASTER COM INTEL I5, 4GB DE MEMÓRIA E HD 320GB + FONTE - FUNCIONANDO")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500,00</t>
        </is>
      </c>
      <c r="F40" s="4" t="inlineStr">
        <is>
          <t>1.00</t>
        </is>
      </c>
    </row>
    <row collapsed="false" customFormat="false" customHeight="false" hidden="false" ht="12.1" outlineLevel="0" r="41">
      <c r="A41" s="5" t="s">
        <f>=HYPERLINK("https://www.leilaoonline.com.br/lote/detalhe/298645", "036")</f>
      </c>
      <c r="B41" s="4" t="s">
        <f>=HYPERLINK("https://www.leilaoonline.com.br/lote/detalhe/298645", "NOTEBOOK POSITIVO MASTER COM INTEL I5, 4GB DE MEMÓRIA E HD 320GB + FONTE - FUNCIONANDO")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500,00</t>
        </is>
      </c>
      <c r="F41" s="4" t="inlineStr">
        <is>
          <t>1.00</t>
        </is>
      </c>
    </row>
    <row collapsed="false" customFormat="false" customHeight="false" hidden="false" ht="12.1" outlineLevel="0" r="42">
      <c r="A42" s="5" t="s">
        <f>=HYPERLINK("https://www.leilaoonline.com.br/lote/detalhe/298646", "037")</f>
      </c>
      <c r="B42" s="4" t="s">
        <f>=HYPERLINK("https://www.leilaoonline.com.br/lote/detalhe/298646", "NOTEBOOK POSITIVO MASTER COM INTEL I5, 4GB DE MEMÓRIA E HD 320GB + FONTE - FUNCIONANDO")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500,00</t>
        </is>
      </c>
      <c r="F42" s="4" t="inlineStr">
        <is>
          <t>1.00</t>
        </is>
      </c>
    </row>
    <row collapsed="false" customFormat="false" customHeight="false" hidden="false" ht="12.1" outlineLevel="0" r="43">
      <c r="A43" s="5" t="s">
        <f>=HYPERLINK("https://www.leilaoonline.com.br/lote/detalhe/298647", "038")</f>
      </c>
      <c r="B43" s="4" t="s">
        <f>=HYPERLINK("https://www.leilaoonline.com.br/lote/detalhe/298647", "NOTEBOOK POSITIVO MASTER COM INTEL I3, 4GB DE MEMÓRIA E HD 320GB + FONTE - FUNCIONANDO")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1.00</t>
        </is>
      </c>
    </row>
    <row collapsed="false" customFormat="false" customHeight="false" hidden="false" ht="12.1" outlineLevel="0" r="44">
      <c r="A44" s="5" t="s">
        <f>=HYPERLINK("https://www.leilaoonline.com.br/lote/detalhe/298648", "040")</f>
      </c>
      <c r="B44" s="4" t="s">
        <f>=HYPERLINK("https://www.leilaoonline.com.br/lote/detalhe/298648", "NOTEBOOK POSITIVO MASTER COM INTEL I5, 4GB DE MEMÓRIA E HD 320GB + FONTE - FUNCIONANDO")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1.00</t>
        </is>
      </c>
    </row>
    <row collapsed="false" customFormat="false" customHeight="false" hidden="false" ht="12.1" outlineLevel="0" r="45">
      <c r="A45" s="5" t="s">
        <f>=HYPERLINK("https://www.leilaoonline.com.br/lote/detalhe/298649", "041")</f>
      </c>
      <c r="B45" s="4" t="s">
        <f>=HYPERLINK("https://www.leilaoonline.com.br/lote/detalhe/298649", "NOTEBOOK POSITIVO MASTER COM INTEL I3, 4GB DE MEMÓRIA E HD 320GB + FONTE - FUNCIONANDO")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500,00</t>
        </is>
      </c>
      <c r="F45" s="4" t="inlineStr">
        <is>
          <t>1.00</t>
        </is>
      </c>
    </row>
    <row collapsed="false" customFormat="false" customHeight="false" hidden="false" ht="12.1" outlineLevel="0" r="46">
      <c r="A46" s="5" t="s">
        <f>=HYPERLINK("https://www.leilaoonline.com.br/lote/detalhe/298650", "042")</f>
      </c>
      <c r="B46" s="4" t="s">
        <f>=HYPERLINK("https://www.leilaoonline.com.br/lote/detalhe/298650", "NOTEBOOK POSITIVO MASTER COM INTEL I3, 4GB DE MEMÓRIA E HD 320GB + FONTE -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1.00</t>
        </is>
      </c>
    </row>
    <row collapsed="false" customFormat="false" customHeight="false" hidden="false" ht="12.1" outlineLevel="0" r="47">
      <c r="A47" s="5" t="s">
        <f>=HYPERLINK("https://www.leilaoonline.com.br/lote/detalhe/298651", "043")</f>
      </c>
      <c r="B47" s="4" t="s">
        <f>=HYPERLINK("https://www.leilaoonline.com.br/lote/detalhe/298651", "NOTEBOOK POSITIVO MASTER COM INTEL I3, 4GB DE MEMÓRIA E HD 320GB + FONTE -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1.00</t>
        </is>
      </c>
    </row>
    <row collapsed="false" customFormat="false" customHeight="false" hidden="false" ht="12.1" outlineLevel="0" r="48">
      <c r="A48" s="5" t="s">
        <f>=HYPERLINK("https://www.leilaoonline.com.br/lote/detalhe/298652", "044")</f>
      </c>
      <c r="B48" s="4" t="s">
        <f>=HYPERLINK("https://www.leilaoonline.com.br/lote/detalhe/298652", "NOTEBOOK POSITIVO MASTER COM INTEL I3, 4GB DE MEMÓRIA E HD 320GB + FONTE -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1.00</t>
        </is>
      </c>
    </row>
    <row collapsed="false" customFormat="false" customHeight="false" hidden="false" ht="12.1" outlineLevel="0" r="49">
      <c r="A49" s="5" t="s">
        <f>=HYPERLINK("https://www.leilaoonline.com.br/lote/detalhe/298653", "045")</f>
      </c>
      <c r="B49" s="4" t="s">
        <f>=HYPERLINK("https://www.leilaoonline.com.br/lote/detalhe/298653", "NOTEBOOK POSITIVO MASTER COM INTEL I3, 4GB DE MEMÓRIA E HD 320GB + FONTE -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1.00</t>
        </is>
      </c>
    </row>
    <row collapsed="false" customFormat="false" customHeight="false" hidden="false" ht="12.1" outlineLevel="0" r="50">
      <c r="A50" s="5" t="s">
        <f>=HYPERLINK("https://www.leilaoonline.com.br/lote/detalhe/298654", "046")</f>
      </c>
      <c r="B50" s="4" t="s">
        <f>=HYPERLINK("https://www.leilaoonline.com.br/lote/detalhe/298654", "NOTEBOOK POSITIVO MASTER COM INTEL I3, 4GB DE MEMÓRIA E HD 320GB + FONTE -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1.00</t>
        </is>
      </c>
    </row>
    <row collapsed="false" customFormat="false" customHeight="false" hidden="false" ht="12.1" outlineLevel="0" r="51">
      <c r="A51" s="5" t="s">
        <f>=HYPERLINK("https://www.leilaoonline.com.br/lote/detalhe/298655", "047")</f>
      </c>
      <c r="B51" s="4" t="s">
        <f>=HYPERLINK("https://www.leilaoonline.com.br/lote/detalhe/298655", "NOTEBOOK POSITIVO MASTER COM INTEL I3, 4GB DE MEMÓRIA E HD 320GB + FONTE - FUNCIONANDO")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500,00</t>
        </is>
      </c>
      <c r="F51" s="4" t="inlineStr">
        <is>
          <t>1.00</t>
        </is>
      </c>
    </row>
    <row collapsed="false" customFormat="false" customHeight="false" hidden="false" ht="12.1" outlineLevel="0" r="52">
      <c r="A52" s="5" t="s">
        <f>=HYPERLINK("https://www.leilaoonline.com.br/lote/detalhe/298656", "048")</f>
      </c>
      <c r="B52" s="4" t="s">
        <f>=HYPERLINK("https://www.leilaoonline.com.br/lote/detalhe/298656", "NOTEBOOK POSITIVO MASTER COM INTEL I5, 4GB DE MEMÓRIA E HD 320GB + FONTE - FUNCIONANDO")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1.00</t>
        </is>
      </c>
    </row>
    <row collapsed="false" customFormat="false" customHeight="false" hidden="false" ht="12.1" outlineLevel="0" r="53">
      <c r="A53" s="5" t="s">
        <f>=HYPERLINK("https://www.leilaoonline.com.br/lote/detalhe/298657", "049")</f>
      </c>
      <c r="B53" s="4" t="s">
        <f>=HYPERLINK("https://www.leilaoonline.com.br/lote/detalhe/298657", "NOTEBOOK POSITIVO MASTER COM INTEL I5, 4GB DE MEMÓRIA E HD 320GB + FONTE - FUNCIONANDO")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500,00</t>
        </is>
      </c>
      <c r="F53" s="4" t="inlineStr">
        <is>
          <t>1.00</t>
        </is>
      </c>
    </row>
    <row collapsed="false" customFormat="false" customHeight="false" hidden="false" ht="12.1" outlineLevel="0" r="54">
      <c r="A54" s="5" t="s">
        <f>=HYPERLINK("https://www.leilaoonline.com.br/lote/detalhe/298658", "050")</f>
      </c>
      <c r="B54" s="4" t="s">
        <f>=HYPERLINK("https://www.leilaoonline.com.br/lote/detalhe/298658", "NOTEBOOK POSITIVO MASTER COM INTEL I3, 4GB DE MEMÓRIA E HD 320GB + FONTE - FUNCIONANDO")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1.00</t>
        </is>
      </c>
    </row>
    <row collapsed="false" customFormat="false" customHeight="false" hidden="false" ht="12.1" outlineLevel="0" r="55">
      <c r="A55" s="5" t="s">
        <f>=HYPERLINK("https://www.leilaoonline.com.br/lote/detalhe/298660", "051")</f>
      </c>
      <c r="B55" s="4" t="s">
        <f>=HYPERLINK("https://www.leilaoonline.com.br/lote/detalhe/298660", "LOTE COM 10 TECLADOS E 10 MOUSES MARCA DELL")</f>
      </c>
      <c r="C55" s="4" t="inlineStr">
        <is>
          <t>Vendido</t>
        </is>
      </c>
      <c r="D55" s="4" t="inlineStr">
        <is>
          <t>1</t>
        </is>
      </c>
      <c r="E55" s="5" t="inlineStr">
        <is>
          <t>158,00</t>
        </is>
      </c>
      <c r="F55" s="4" t="inlineStr">
        <is>
          <t>1.00</t>
        </is>
      </c>
    </row>
    <row collapsed="false" customFormat="false" customHeight="false" hidden="false" ht="12.1" outlineLevel="0" r="56">
      <c r="A56" s="5" t="s">
        <f>=HYPERLINK("https://www.leilaoonline.com.br/lote/detalhe/298661", "052")</f>
      </c>
      <c r="B56" s="4" t="s">
        <f>=HYPERLINK("https://www.leilaoonline.com.br/lote/detalhe/298661", "LOTE COM 10 TECLADOS E 10 MOUSES MARCA DELL")</f>
      </c>
      <c r="C56" s="4" t="inlineStr">
        <is>
          <t>Vendido</t>
        </is>
      </c>
      <c r="D56" s="4" t="inlineStr">
        <is>
          <t>2</t>
        </is>
      </c>
      <c r="E56" s="5" t="inlineStr">
        <is>
          <t>151,00</t>
        </is>
      </c>
      <c r="F56" s="4" t="inlineStr">
        <is>
          <t>1.00</t>
        </is>
      </c>
    </row>
    <row collapsed="false" customFormat="false" customHeight="false" hidden="false" ht="12.1" outlineLevel="0" r="57">
      <c r="A57" s="5" t="s">
        <f>=HYPERLINK("https://www.leilaoonline.com.br/lote/detalhe/298662", "053")</f>
      </c>
      <c r="B57" s="4" t="s">
        <f>=HYPERLINK("https://www.leilaoonline.com.br/lote/detalhe/298662", "LOTE COM 10 TECLADOS E 10 MOUSES MARCA DELL")</f>
      </c>
      <c r="C57" s="4" t="inlineStr">
        <is>
          <t>Vendido</t>
        </is>
      </c>
      <c r="D57" s="4" t="inlineStr">
        <is>
          <t>1</t>
        </is>
      </c>
      <c r="E57" s="5" t="inlineStr">
        <is>
          <t>150,00</t>
        </is>
      </c>
      <c r="F57" s="4" t="inlineStr">
        <is>
          <t>1.00</t>
        </is>
      </c>
    </row>
    <row collapsed="false" customFormat="false" customHeight="false" hidden="false" ht="12.1" outlineLevel="0" r="58">
      <c r="A58" s="5" t="s">
        <f>=HYPERLINK("https://www.leilaoonline.com.br/lote/detalhe/298663", "054")</f>
      </c>
      <c r="B58" s="4" t="s">
        <f>=HYPERLINK("https://www.leilaoonline.com.br/lote/detalhe/298663", "LOTE COM 10 TECLADOS E 10 MOUSES MARCA DELL")</f>
      </c>
      <c r="C58" s="4" t="inlineStr">
        <is>
          <t>Vendido</t>
        </is>
      </c>
      <c r="D58" s="4" t="inlineStr">
        <is>
          <t>4</t>
        </is>
      </c>
      <c r="E58" s="5" t="inlineStr">
        <is>
          <t>153,00</t>
        </is>
      </c>
      <c r="F58" s="4" t="inlineStr">
        <is>
          <t>1.00</t>
        </is>
      </c>
    </row>
    <row collapsed="false" customFormat="false" customHeight="false" hidden="false" ht="12.1" outlineLevel="0" r="59">
      <c r="A59" s="5" t="s">
        <f>=HYPERLINK("https://www.leilaoonline.com.br/lote/detalhe/298664", "055")</f>
      </c>
      <c r="B59" s="4" t="s">
        <f>=HYPERLINK("https://www.leilaoonline.com.br/lote/detalhe/298664", "LOTE COM 10 TECLADOS E 10 MOUSES MARCA DELL")</f>
      </c>
      <c r="C59" s="4" t="inlineStr">
        <is>
          <t>Vendido</t>
        </is>
      </c>
      <c r="D59" s="4" t="inlineStr">
        <is>
          <t>3</t>
        </is>
      </c>
      <c r="E59" s="5" t="inlineStr">
        <is>
          <t>152,00</t>
        </is>
      </c>
      <c r="F59" s="4" t="inlineStr">
        <is>
          <t>1.00</t>
        </is>
      </c>
    </row>
    <row collapsed="false" customFormat="false" customHeight="false" hidden="false" ht="12.1" outlineLevel="0" r="60">
      <c r="A60" s="5" t="s">
        <f>=HYPERLINK("https://www.leilaoonline.com.br/lote/detalhe/298665", "056")</f>
      </c>
      <c r="B60" s="4" t="s">
        <f>=HYPERLINK("https://www.leilaoonline.com.br/lote/detalhe/298665", "LOTE COM 10 TECLADOS E 10 MOUSES MARCA DELL")</f>
      </c>
      <c r="C60" s="4" t="inlineStr">
        <is>
          <t>Vendido</t>
        </is>
      </c>
      <c r="D60" s="4" t="inlineStr">
        <is>
          <t>3</t>
        </is>
      </c>
      <c r="E60" s="5" t="inlineStr">
        <is>
          <t>152,00</t>
        </is>
      </c>
      <c r="F60" s="4" t="inlineStr">
        <is>
          <t>1.00</t>
        </is>
      </c>
    </row>
    <row collapsed="false" customFormat="false" customHeight="false" hidden="false" ht="12.1" outlineLevel="0" r="61">
      <c r="A61" s="5" t="s">
        <f>=HYPERLINK("https://www.leilaoonline.com.br/lote/detalhe/298666", "057")</f>
      </c>
      <c r="B61" s="4" t="s">
        <f>=HYPERLINK("https://www.leilaoonline.com.br/lote/detalhe/298666", "LOTE COM 10 TECLADOS E 10 MOUSES MARCA DELL")</f>
      </c>
      <c r="C61" s="4" t="inlineStr">
        <is>
          <t>Vendido</t>
        </is>
      </c>
      <c r="D61" s="4" t="inlineStr">
        <is>
          <t>1</t>
        </is>
      </c>
      <c r="E61" s="5" t="inlineStr">
        <is>
          <t>150,00</t>
        </is>
      </c>
      <c r="F61" s="4" t="inlineStr">
        <is>
          <t>1.00</t>
        </is>
      </c>
    </row>
    <row collapsed="false" customFormat="false" customHeight="false" hidden="false" ht="12.1" outlineLevel="0" r="62">
      <c r="A62" s="5" t="s">
        <f>=HYPERLINK("https://www.leilaoonline.com.br/lote/detalhe/298667", "058")</f>
      </c>
      <c r="B62" s="4" t="s">
        <f>=HYPERLINK("https://www.leilaoonline.com.br/lote/detalhe/298667", "LOTE COM 10 TECLADOS E 10 MOUSES MARCA DELL")</f>
      </c>
      <c r="C62" s="4" t="inlineStr">
        <is>
          <t>Vendido</t>
        </is>
      </c>
      <c r="D62" s="4" t="inlineStr">
        <is>
          <t>1</t>
        </is>
      </c>
      <c r="E62" s="5" t="inlineStr">
        <is>
          <t>150,00</t>
        </is>
      </c>
      <c r="F62" s="4" t="inlineStr">
        <is>
          <t>1.00</t>
        </is>
      </c>
    </row>
    <row collapsed="false" customFormat="false" customHeight="false" hidden="false" ht="12.1" outlineLevel="0" r="63">
      <c r="A63" s="5" t="s">
        <f>=HYPERLINK("https://www.leilaoonline.com.br/lote/detalhe/298668", "059")</f>
      </c>
      <c r="B63" s="4" t="s">
        <f>=HYPERLINK("https://www.leilaoonline.com.br/lote/detalhe/298668", "LOTE COM 10 TECLADOS E 10 MOUSES MARCA DELL")</f>
      </c>
      <c r="C63" s="4" t="inlineStr">
        <is>
          <t>Vendido</t>
        </is>
      </c>
      <c r="D63" s="4" t="inlineStr">
        <is>
          <t>1</t>
        </is>
      </c>
      <c r="E63" s="5" t="inlineStr">
        <is>
          <t>150,00</t>
        </is>
      </c>
      <c r="F63" s="4" t="inlineStr">
        <is>
          <t>1.00</t>
        </is>
      </c>
    </row>
    <row collapsed="false" customFormat="false" customHeight="false" hidden="false" ht="12.1" outlineLevel="0" r="64">
      <c r="A64" s="5" t="s">
        <f>=HYPERLINK("https://www.leilaoonline.com.br/lote/detalhe/298669", "060")</f>
      </c>
      <c r="B64" s="4" t="s">
        <f>=HYPERLINK("https://www.leilaoonline.com.br/lote/detalhe/298669", "LOTE COM 07 TECLADOS E 10 MOUSES MARCA DELL")</f>
      </c>
      <c r="C64" s="4" t="inlineStr">
        <is>
          <t>Vendido</t>
        </is>
      </c>
      <c r="D64" s="4" t="inlineStr">
        <is>
          <t>1</t>
        </is>
      </c>
      <c r="E64" s="5" t="inlineStr">
        <is>
          <t>150,00</t>
        </is>
      </c>
      <c r="F64" s="4" t="inlineStr">
        <is>
          <t>1.00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2026-06-18T21:54:53.00Z</dcterms:created>
  <dc:creator>Tellks Tecnologia</dc:creator>
  <cp:revision>0</cp:revision>
</cp:coreProperties>
</file>