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9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ESTRUTURAS EM AÇO INÓX • COMPRESSORES • TORNOS • FURADEIRAS • PRENSAS • SERRAS DE FITA • O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16/10/2025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=HYPERLINK("https://www.leilaoonline.com.br/lote/detalhe/302323", "001")</f>
      </c>
      <c r="B11" s="4" t="s">
        <f>=HYPERLINK("https://www.leilaoonline.com.br/lote/detalhe/302323", "COMPRESSOR WAYNE 60 PÉS")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=HYPERLINK("https://www.leilaoonline.com.br/lote/detalhe/302324", "002")</f>
      </c>
      <c r="B12" s="4" t="s">
        <f>=HYPERLINK("https://www.leilaoonline.com.br/lote/detalhe/302324", "REBITADEIRA MECÂNICA")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1.000,00</t>
        </is>
      </c>
      <c r="F12" s="4" t="inlineStr">
        <is>
          <t>150.00</t>
        </is>
      </c>
    </row>
    <row collapsed="false" customFormat="false" customHeight="false" hidden="false" ht="12.1" outlineLevel="0" r="13">
      <c r="A13" s="5" t="s">
        <f>=HYPERLINK("https://www.leilaoonline.com.br/lote/detalhe/302330", "004")</f>
      </c>
      <c r="B13" s="4" t="s">
        <f>=HYPERLINK("https://www.leilaoonline.com.br/lote/detalhe/302330", "LOTE C/ APROX. 550 M2 DE TELHAS GALVANIZADAS; NAS MEDIDAS E QUANT. RELACIONADAS - USADAS - PREÇO POR METRO")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15,00</t>
        </is>
      </c>
      <c r="F13" s="4" t="inlineStr">
        <is>
          <t>0.50</t>
        </is>
      </c>
    </row>
    <row collapsed="false" customFormat="false" customHeight="false" hidden="false" ht="12.1" outlineLevel="0" r="14">
      <c r="A14" s="5" t="s">
        <f>=HYPERLINK("https://www.leilaoonline.com.br/lote/detalhe/302321", "005")</f>
      </c>
      <c r="B14" s="4" t="s">
        <f>=HYPERLINK("https://www.leilaoonline.com.br/lote/detalhe/302321", "LOTE COM 21 UNIDADES DE ESTRUTURAS EM AÇO INÓX (NÃO PEGA IMÃ); COM 6 E 4,5 METROS (APROX. 950KG)")</f>
      </c>
      <c r="C14" s="4" t="inlineStr">
        <is>
          <t>Não vendido</t>
        </is>
      </c>
      <c r="D14" s="4" t="inlineStr">
        <is>
          <t>2</t>
        </is>
      </c>
      <c r="E14" s="5" t="inlineStr">
        <is>
          <t>1.500,00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=HYPERLINK("https://www.leilaoonline.com.br/lote/detalhe/302320", "006")</f>
      </c>
      <c r="B15" s="4" t="s">
        <f>=HYPERLINK("https://www.leilaoonline.com.br/lote/detalhe/302320", "LOTE COM 20 UNIDADES DE ESTRUTURAS EM AÇO INÓX (NÃO PEGA IMÃ); COM 6 E 4,5 METROS (APROX. 900KG)")</f>
      </c>
      <c r="C15" s="4" t="inlineStr">
        <is>
          <t>Não vendido</t>
        </is>
      </c>
      <c r="D15" s="4" t="inlineStr">
        <is>
          <t>2</t>
        </is>
      </c>
      <c r="E15" s="5" t="inlineStr">
        <is>
          <t>1.500,00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=HYPERLINK("https://www.leilaoonline.com.br/lote/detalhe/302331", "007")</f>
      </c>
      <c r="B16" s="4" t="s">
        <f>=HYPERLINK("https://www.leilaoonline.com.br/lote/detalhe/302331", "PONTE ROLANTE COM TALHA ELÉTRICA 3 TONELADAS")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15.000,00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=HYPERLINK("https://www.leilaoonline.com.br/lote/detalhe/302325", "008")</f>
      </c>
      <c r="B17" s="4" t="s">
        <f>=HYPERLINK("https://www.leilaoonline.com.br/lote/detalhe/302325", "TORNO AUTOMÁTICO PBC")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3.000,00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=HYPERLINK("https://www.leilaoonline.com.br/lote/detalhe/302326", "009")</f>
      </c>
      <c r="B18" s="4" t="s">
        <f>=HYPERLINK("https://www.leilaoonline.com.br/lote/detalhe/302326", "TORNO AUTOMÁTICO PBC")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3.000,00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=HYPERLINK("https://www.leilaoonline.com.br/lote/detalhe/302332", "010")</f>
      </c>
      <c r="B19" s="4" t="s">
        <f>=HYPERLINK("https://www.leilaoonline.com.br/lote/detalhe/302332", "ESTEIRA MOTORIZADA DUBUIT")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2.000,00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=HYPERLINK("https://www.leilaoonline.com.br/lote/detalhe/302322", "011")</f>
      </c>
      <c r="B20" s="4" t="s">
        <f>=HYPERLINK("https://www.leilaoonline.com.br/lote/detalhe/302322", "EMPILHADEIRA ELÉTRICA AMEISE ETV 20 2000 KG TRIPLEX 7,30M - FUNCIONANDO 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20.000,00</t>
        </is>
      </c>
      <c r="F20" s="4" t="inlineStr">
        <is>
          <t>1250.00</t>
        </is>
      </c>
    </row>
    <row collapsed="false" customFormat="false" customHeight="false" hidden="false" ht="12.1" outlineLevel="0" r="21">
      <c r="A21" s="5" t="s">
        <f>=HYPERLINK("https://www.leilaoonline.com.br/lote/detalhe/302328", "013")</f>
      </c>
      <c r="B21" s="4" t="s">
        <f>=HYPERLINK("https://www.leilaoonline.com.br/lote/detalhe/302328", "FILTRO "FILTROS BARRA"")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250,00</t>
        </is>
      </c>
      <c r="F21" s="4" t="inlineStr">
        <is>
          <t>50.00</t>
        </is>
      </c>
    </row>
    <row collapsed="false" customFormat="false" customHeight="false" hidden="false" ht="12.1" outlineLevel="0" r="22">
      <c r="A22" s="5" t="s">
        <f>=HYPERLINK("https://www.leilaoonline.com.br/lote/detalhe/302319", "014")</f>
      </c>
      <c r="B22" s="4" t="s">
        <f>=HYPERLINK("https://www.leilaoonline.com.br/lote/detalhe/302319", "EMPILHADEIRA ELÉTRICA PANTOGRÁFICA YALE NDR35 ANO: 2010, 1.600 KG")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=HYPERLINK("https://www.leilaoonline.com.br/lote/detalhe/302329", "015")</f>
      </c>
      <c r="B23" s="4" t="s">
        <f>=HYPERLINK("https://www.leilaoonline.com.br/lote/detalhe/302329", "ESTALEIRO PORTA MATERIAL; 19 MÓDULOS")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6.500,00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=HYPERLINK("https://www.leilaoonline.com.br/lote/detalhe/302333", "016")</f>
      </c>
      <c r="B24" s="4" t="s">
        <f>=HYPERLINK("https://www.leilaoonline.com.br/lote/detalhe/302333", "SERRA DE FITA VERTICAL")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2.500,00</t>
        </is>
      </c>
      <c r="F24" s="4" t="inlineStr">
        <is>
          <t>150.00</t>
        </is>
      </c>
    </row>
    <row collapsed="false" customFormat="false" customHeight="false" hidden="false" ht="12.1" outlineLevel="0" r="25">
      <c r="A25" s="5" t="s">
        <f>=HYPERLINK("https://www.leilaoonline.com.br/lote/detalhe/302346", "017")</f>
      </c>
      <c r="B25" s="4" t="s">
        <f>=HYPERLINK("https://www.leilaoonline.com.br/lote/detalhe/302346", "FURADEIRA DE COLUNA JOINVILLE")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1.500,00</t>
        </is>
      </c>
      <c r="F25" s="4" t="inlineStr">
        <is>
          <t>150.00</t>
        </is>
      </c>
    </row>
    <row collapsed="false" customFormat="false" customHeight="false" hidden="false" ht="12.1" outlineLevel="0" r="26">
      <c r="A26" s="5" t="s">
        <f>=HYPERLINK("https://www.leilaoonline.com.br/lote/detalhe/302347", "018")</f>
      </c>
      <c r="B26" s="4" t="s">
        <f>=HYPERLINK("https://www.leilaoonline.com.br/lote/detalhe/302347", "SERRA PEMA POLICORTE ALUMÍNIO")</f>
      </c>
      <c r="C26" s="4" t="inlineStr">
        <is>
          <t>Não vendido</t>
        </is>
      </c>
      <c r="D26" s="4" t="inlineStr">
        <is>
          <t>1</t>
        </is>
      </c>
      <c r="E26" s="5" t="inlineStr">
        <is>
          <t>2.500,00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=HYPERLINK("https://www.leilaoonline.com.br/lote/detalhe/302354", "019")</f>
      </c>
      <c r="B27" s="4" t="s">
        <f>=HYPERLINK("https://www.leilaoonline.com.br/lote/detalhe/302354", "MÁQUINA DE FILTRAR ÓLEO; MARCA HIV VAC; C/ MOTOR ELÉTRICO MOD 250 SÉRIE 1717; ACOMPANHA CARRINHO HIDRÁULICO")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8.000,00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=HYPERLINK("https://www.leilaoonline.com.br/lote/detalhe/302340", "020")</f>
      </c>
      <c r="B28" s="4" t="s">
        <f>=HYPERLINK("https://www.leilaoonline.com.br/lote/detalhe/302340", "PRENSA EXCENTRICA 25 TON")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2.500,00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=HYPERLINK("https://www.leilaoonline.com.br/lote/detalhe/302341", "021")</f>
      </c>
      <c r="B29" s="4" t="s">
        <f>=HYPERLINK("https://www.leilaoonline.com.br/lote/detalhe/302341", "PRENSA SORVETEIRA PNEUMÁTICA PARA FIXAÇÃO DE SOLA DE CALÇADO")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1.000,00</t>
        </is>
      </c>
      <c r="F29" s="4" t="inlineStr">
        <is>
          <t>500.00</t>
        </is>
      </c>
    </row>
    <row collapsed="false" customFormat="false" customHeight="false" hidden="false" ht="12.1" outlineLevel="0" r="30">
      <c r="A30" s="5" t="s">
        <f>=HYPERLINK("https://www.leilaoonline.com.br/lote/detalhe/302350", "022")</f>
      </c>
      <c r="B30" s="4" t="s">
        <f>=HYPERLINK("https://www.leilaoonline.com.br/lote/detalhe/302350", "PRENSA HIDRÁULICA JACARÉ USADA LATINHA ALUMÍNIO")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40.000,00</t>
        </is>
      </c>
      <c r="F30" s="4" t="inlineStr">
        <is>
          <t>500.00</t>
        </is>
      </c>
    </row>
    <row collapsed="false" customFormat="false" customHeight="false" hidden="false" ht="12.1" outlineLevel="0" r="31">
      <c r="A31" s="5" t="s">
        <f>=HYPERLINK("https://www.leilaoonline.com.br/lote/detalhe/302351", "023")</f>
      </c>
      <c r="B31" s="4" t="s">
        <f>=HYPERLINK("https://www.leilaoonline.com.br/lote/detalhe/302351", "PRENSA HIDRÁULICA JACARÉ USADA LATINHA ALUMÍNIO")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30.000,00</t>
        </is>
      </c>
      <c r="F31" s="4" t="inlineStr">
        <is>
          <t>500.00</t>
        </is>
      </c>
    </row>
    <row collapsed="false" customFormat="false" customHeight="false" hidden="false" ht="12.1" outlineLevel="0" r="32">
      <c r="A32" s="5" t="s">
        <f>=HYPERLINK("https://www.leilaoonline.com.br/lote/detalhe/302352", "024")</f>
      </c>
      <c r="B32" s="4" t="s">
        <f>=HYPERLINK("https://www.leilaoonline.com.br/lote/detalhe/302352", "PRENSA HIDRÁULICA JACARÉ USADA LATINHA ALUMÍNIO")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65.000,00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=HYPERLINK("https://www.leilaoonline.com.br/lote/detalhe/302353", "025")</f>
      </c>
      <c r="B33" s="4" t="s">
        <f>=HYPERLINK("https://www.leilaoonline.com.br/lote/detalhe/302353", "PRENSA HIDRÁULICA JACARÉ USADA LATINHA ALUMÍNIO")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80.000,00</t>
        </is>
      </c>
      <c r="F33" s="4" t="inlineStr">
        <is>
          <t>500.00</t>
        </is>
      </c>
    </row>
    <row collapsed="false" customFormat="false" customHeight="false" hidden="false" ht="12.1" outlineLevel="0" r="34">
      <c r="A34" s="5" t="s">
        <f>=HYPERLINK("https://www.leilaoonline.com.br/lote/detalhe/302342", "027")</f>
      </c>
      <c r="B34" s="4" t="s">
        <f>=HYPERLINK("https://www.leilaoonline.com.br/lote/detalhe/302342", "COMPRESSOR ATLAS COPCO GX7 220V/2002 - CÓD. 1371")</f>
      </c>
      <c r="C34" s="4" t="inlineStr">
        <is>
          <t>Vendido</t>
        </is>
      </c>
      <c r="D34" s="4" t="inlineStr">
        <is>
          <t>2</t>
        </is>
      </c>
      <c r="E34" s="5" t="inlineStr">
        <is>
          <t>3.500,00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=HYPERLINK("https://www.leilaoonline.com.br/lote/detalhe/302343", "028")</f>
      </c>
      <c r="B35" s="4" t="s">
        <f>=HYPERLINK("https://www.leilaoonline.com.br/lote/detalhe/302343", "GAIOLA PARA EMPILHADEIRA H128 X L80 X C155 CM")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=HYPERLINK("https://www.leilaoonline.com.br/lote/detalhe/302348", "029")</f>
      </c>
      <c r="B36" s="4" t="s">
        <f>=HYPERLINK("https://www.leilaoonline.com.br/lote/detalhe/302348", "GUILHOTINA MANUAL PARA CHAPAS 1 METRO")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2.000,00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=HYPERLINK("https://www.leilaoonline.com.br/lote/detalhe/302345", "031")</f>
      </c>
      <c r="B37" s="4" t="s">
        <f>=HYPERLINK("https://www.leilaoonline.com.br/lote/detalhe/302345", "GUILHOTINA CALVI 2000 X 5 MM")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10.000,00</t>
        </is>
      </c>
      <c r="F37" s="4" t="inlineStr">
        <is>
          <t>1250.00</t>
        </is>
      </c>
    </row>
    <row collapsed="false" customFormat="false" customHeight="false" hidden="false" ht="12.1" outlineLevel="0" r="38">
      <c r="A38" s="5" t="s">
        <f>=HYPERLINK("https://www.leilaoonline.com.br/lote/detalhe/302349", "032")</f>
      </c>
      <c r="B38" s="4" t="s">
        <f>=HYPERLINK("https://www.leilaoonline.com.br/lote/detalhe/302349", "MÁQUINA FECHADORA DE CAIXAS")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=HYPERLINK("https://www.leilaoonline.com.br/lote/detalhe/302357", "033")</f>
      </c>
      <c r="B39" s="4" t="s">
        <f>=HYPERLINK("https://www.leilaoonline.com.br/lote/detalhe/302357", "SELADORA WELDOTRON")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1.000,00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=HYPERLINK("https://www.leilaoonline.com.br/lote/detalhe/302358", "034")</f>
      </c>
      <c r="B40" s="4" t="s">
        <f>=HYPERLINK("https://www.leilaoonline.com.br/lote/detalhe/302358", "TALHA ELÉTRICA CABO DE AÇO SHEPARD NILES 3 TON. SEM MOTOR 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5.500,00</t>
        </is>
      </c>
      <c r="F40" s="4" t="inlineStr">
        <is>
          <t>250.00</t>
        </is>
      </c>
    </row>
    <row collapsed="false" customFormat="false" customHeight="false" hidden="false" ht="12.1" outlineLevel="0" r="41">
      <c r="A41" s="5" t="s">
        <f>=HYPERLINK("https://www.leilaoonline.com.br/lote/detalhe/302356", "036")</f>
      </c>
      <c r="B41" s="4" t="s">
        <f>=HYPERLINK("https://www.leilaoonline.com.br/lote/detalhe/302356", "TORNO MECÂNICO SCHUTTE")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25.000,00</t>
        </is>
      </c>
      <c r="F41" s="4" t="inlineStr">
        <is>
          <t>1250.00</t>
        </is>
      </c>
    </row>
    <row collapsed="false" customFormat="false" customHeight="false" hidden="false" ht="12.1" outlineLevel="0" r="42">
      <c r="A42" s="5" t="s">
        <f>=HYPERLINK("https://www.leilaoonline.com.br/lote/detalhe/302359", "037")</f>
      </c>
      <c r="B42" s="4" t="s">
        <f>=HYPERLINK("https://www.leilaoonline.com.br/lote/detalhe/302359", "TORNO MECÂNICO DE CORREIA")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4.000,00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=HYPERLINK("https://www.leilaoonline.com.br/lote/detalhe/302363", "038")</f>
      </c>
      <c r="B43" s="4" t="s">
        <f>=HYPERLINK("https://www.leilaoonline.com.br/lote/detalhe/302363", "TORNO MECANICO ROMI I30A 600 X 1800 MM")</f>
      </c>
      <c r="C43" s="4" t="inlineStr">
        <is>
          <t>Não vendido</t>
        </is>
      </c>
      <c r="D43" s="4" t="inlineStr">
        <is>
          <t>20</t>
        </is>
      </c>
      <c r="E43" s="5" t="inlineStr">
        <is>
          <t>43.750,00</t>
        </is>
      </c>
      <c r="F43" s="4" t="inlineStr">
        <is>
          <t>1250.00</t>
        </is>
      </c>
    </row>
    <row collapsed="false" customFormat="false" customHeight="false" hidden="false" ht="12.1" outlineLevel="0" r="44">
      <c r="A44" s="5" t="s">
        <f>=HYPERLINK("https://www.leilaoonline.com.br/lote/detalhe/302364", "039")</f>
      </c>
      <c r="B44" s="4" t="s">
        <f>=HYPERLINK("https://www.leilaoonline.com.br/lote/detalhe/302364", "TORNO MECÂNICO ORNMASKINER 400 X 1100 MM - CÓD. 1612")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=HYPERLINK("https://www.leilaoonline.com.br/lote/detalhe/302367", "040")</f>
      </c>
      <c r="B45" s="4" t="s">
        <f>=HYPERLINK("https://www.leilaoonline.com.br/lote/detalhe/302367", "SELADORA WELDOTRON")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1.000,00</t>
        </is>
      </c>
      <c r="F45" s="4" t="inlineStr">
        <is>
          <t>250.00</t>
        </is>
      </c>
    </row>
    <row collapsed="false" customFormat="false" customHeight="false" hidden="false" ht="12.1" outlineLevel="0" r="46">
      <c r="A46" s="5" t="s">
        <f>=HYPERLINK("https://www.leilaoonline.com.br/lote/detalhe/302362", "041")</f>
      </c>
      <c r="B46" s="4" t="s">
        <f>=HYPERLINK("https://www.leilaoonline.com.br/lote/detalhe/302362", "FURADEIRA RADIAL 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9.000,00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=HYPERLINK("https://www.leilaoonline.com.br/lote/detalhe/302368", "042")</f>
      </c>
      <c r="B47" s="4" t="s">
        <f>=HYPERLINK("https://www.leilaoonline.com.br/lote/detalhe/302368", "ASPIRADOR INDUSTRIAL DE PÓ")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5.000,00</t>
        </is>
      </c>
      <c r="F47" s="4" t="inlineStr">
        <is>
          <t>150.00</t>
        </is>
      </c>
    </row>
    <row collapsed="false" customFormat="false" customHeight="false" hidden="false" ht="12.1" outlineLevel="0" r="48">
      <c r="A48" s="5" t="s">
        <f>=HYPERLINK("https://www.leilaoonline.com.br/lote/detalhe/302369", "043")</f>
      </c>
      <c r="B48" s="4" t="s">
        <f>=HYPERLINK("https://www.leilaoonline.com.br/lote/detalhe/302369", "TRANSFORMADOR DE ENERGIA TRIFÁSICO 220V/380V 125KVA KIMARKI")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5.000,00</t>
        </is>
      </c>
      <c r="F48" s="4" t="inlineStr">
        <is>
          <t>150.00</t>
        </is>
      </c>
    </row>
    <row collapsed="false" customFormat="false" customHeight="false" hidden="false" ht="12.1" outlineLevel="0" r="49">
      <c r="A49" s="5" t="s">
        <f>=HYPERLINK("https://www.leilaoonline.com.br/lote/detalhe/302360", "045")</f>
      </c>
      <c r="B49" s="4" t="s">
        <f>=HYPERLINK("https://www.leilaoonline.com.br/lote/detalhe/302360", "BOMBA DE INCÊNDIO 60 CV ")</f>
      </c>
      <c r="C49" s="4" t="inlineStr">
        <is>
          <t>Não vendido</t>
        </is>
      </c>
      <c r="D49" s="4" t="inlineStr">
        <is>
          <t>4</t>
        </is>
      </c>
      <c r="E49" s="5" t="inlineStr">
        <is>
          <t>7.500,00</t>
        </is>
      </c>
      <c r="F49" s="4" t="inlineStr">
        <is>
          <t>500.00</t>
        </is>
      </c>
    </row>
    <row collapsed="false" customFormat="false" customHeight="false" hidden="false" ht="12.1" outlineLevel="0" r="50">
      <c r="A50" s="5" t="s">
        <f>=HYPERLINK("https://www.leilaoonline.com.br/lote/detalhe/302361", "046")</f>
      </c>
      <c r="B50" s="4" t="s">
        <f>=HYPERLINK("https://www.leilaoonline.com.br/lote/detalhe/302361", "BOMBA CENTRÍFUGA 20 CV")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2.500,00</t>
        </is>
      </c>
      <c r="F50" s="4" t="inlineStr">
        <is>
          <t>250.00</t>
        </is>
      </c>
    </row>
    <row collapsed="false" customFormat="false" customHeight="false" hidden="false" ht="12.1" outlineLevel="0" r="51">
      <c r="A51" s="5" t="s">
        <f>=HYPERLINK("https://www.leilaoonline.com.br/lote/detalhe/302365", "047")</f>
      </c>
      <c r="B51" s="4" t="s">
        <f>=HYPERLINK("https://www.leilaoonline.com.br/lote/detalhe/302365", "MOTOBOMBA À DIESEL DETROIT - USADA NO ESTADO")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4.500,00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=HYPERLINK("https://www.leilaoonline.com.br/lote/detalhe/302366", "053")</f>
      </c>
      <c r="B52" s="4" t="s">
        <f>=HYPERLINK("https://www.leilaoonline.com.br/lote/detalhe/302366", "MOTOR WEG W22 PLUS 10 HP 220/380 4 POLOS 1700 RPM")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1.400,00</t>
        </is>
      </c>
      <c r="F52" s="4" t="inlineStr">
        <is>
          <t>250.00</t>
        </is>
      </c>
    </row>
    <row collapsed="false" customFormat="false" customHeight="false" hidden="false" ht="12.1" outlineLevel="0" r="53">
      <c r="A53" s="5" t="s">
        <f>=HYPERLINK("https://www.leilaoonline.com.br/lote/detalhe/302370", "055")</f>
      </c>
      <c r="B53" s="4" t="s">
        <f>=HYPERLINK("https://www.leilaoonline.com.br/lote/detalhe/302370", "MISTURADOR EM AÇO INOX 200 L")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2.500,00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=HYPERLINK("https://www.leilaoonline.com.br/lote/detalhe/302371", "056")</f>
      </c>
      <c r="B54" s="4" t="s">
        <f>=HYPERLINK("https://www.leilaoonline.com.br/lote/detalhe/302371", "MISTURADOR DE HÉLICE COM MOTOR DE 30 CV HP 1100 RPM")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1.500,00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=HYPERLINK("https://www.leilaoonline.com.br/lote/detalhe/302372", "060")</f>
      </c>
      <c r="B55" s="4" t="s">
        <f>=HYPERLINK("https://www.leilaoonline.com.br/lote/detalhe/302372", "TALHA ELÉTRICA CROÁCIA 8 TON")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30.000,00</t>
        </is>
      </c>
      <c r="F55" s="4" t="inlineStr">
        <is>
          <t>1250.00</t>
        </is>
      </c>
    </row>
    <row collapsed="false" customFormat="false" customHeight="false" hidden="false" ht="12.1" outlineLevel="0" r="56">
      <c r="A56" s="5" t="s">
        <f>=HYPERLINK("https://www.leilaoonline.com.br/lote/detalhe/302373", "061")</f>
      </c>
      <c r="B56" s="4" t="s">
        <f>=HYPERLINK("https://www.leilaoonline.com.br/lote/detalhe/302373", "LOTE TALHAS MANUAIS ")</f>
      </c>
      <c r="C56" s="4" t="inlineStr">
        <is>
          <t>Não vendido</t>
        </is>
      </c>
      <c r="D56" s="4" t="inlineStr">
        <is>
          <t>2</t>
        </is>
      </c>
      <c r="E56" s="5" t="inlineStr">
        <is>
          <t>750,00</t>
        </is>
      </c>
      <c r="F56" s="4" t="inlineStr">
        <is>
          <t>250.00</t>
        </is>
      </c>
    </row>
    <row collapsed="false" customFormat="false" customHeight="false" hidden="false" ht="12.1" outlineLevel="0" r="57">
      <c r="A57" s="5" t="s">
        <f>=HYPERLINK("https://www.leilaoonline.com.br/lote/detalhe/302374", "070")</f>
      </c>
      <c r="B57" s="4" t="s">
        <f>=HYPERLINK("https://www.leilaoonline.com.br/lote/detalhe/302374", "DESENTUPIDORA RIDGID KOLLMANN K1000 MOTOR GASOLINA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2.000,00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=HYPERLINK("https://www.leilaoonline.com.br/lote/detalhe/302375", "071")</f>
      </c>
      <c r="B58" s="4" t="s">
        <f>=HYPERLINK("https://www.leilaoonline.com.br/lote/detalhe/302375", "DESENTUPIDORA RIDGID KOLLMANN K500 MOTOR GASOLINA")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2.000,00</t>
        </is>
      </c>
      <c r="F58" s="4" t="inlineStr">
        <is>
          <t>250.00</t>
        </is>
      </c>
    </row>
    <row collapsed="false" customFormat="false" customHeight="false" hidden="false" ht="12.1" outlineLevel="0" r="59">
      <c r="A59" s="5" t="s">
        <f>=HYPERLINK("https://www.leilaoonline.com.br/lote/detalhe/302377", "080")</f>
      </c>
      <c r="B59" s="4" t="s">
        <f>=HYPERLINK("https://www.leilaoonline.com.br/lote/detalhe/302377", "ARMÁRIO PARA ARMAZENAMENTO EM AÇO CARBONO")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=HYPERLINK("https://www.leilaoonline.com.br/lote/detalhe/302378", "085")</f>
      </c>
      <c r="B60" s="4" t="s">
        <f>=HYPERLINK("https://www.leilaoonline.com.br/lote/detalhe/302378", "MEDIDOR VOLUMÉTRICO ELETRÔNICO COMBUSTÍVEL GILBARCO 100L/MIN")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500,00</t>
        </is>
      </c>
      <c r="F60" s="4" t="inlineStr">
        <is>
          <t>250.00</t>
        </is>
      </c>
    </row>
    <row collapsed="false" customFormat="false" customHeight="false" hidden="false" ht="12.1" outlineLevel="0" r="61">
      <c r="A61" s="5" t="s">
        <f>=HYPERLINK("https://www.leilaoonline.com.br/lote/detalhe/302379", "086")</f>
      </c>
      <c r="B61" s="4" t="s">
        <f>=HYPERLINK("https://www.leilaoonline.com.br/lote/detalhe/302379", "MEDIDOR VOLUMÉTRICO ELETRÔNICO COMBUSTÍVEL GILBARCO VEEDER-ROOT")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1.000,00</t>
        </is>
      </c>
      <c r="F61" s="4" t="inlineStr">
        <is>
          <t>250.00</t>
        </is>
      </c>
    </row>
    <row collapsed="false" customFormat="false" customHeight="false" hidden="false" ht="12.1" outlineLevel="0" r="62">
      <c r="A62" s="5" t="s">
        <f>=HYPERLINK("https://www.leilaoonline.com.br/lote/detalhe/302380", "090")</f>
      </c>
      <c r="B62" s="4" t="s">
        <f>=HYPERLINK("https://www.leilaoonline.com.br/lote/detalhe/302380", "SERRA DE FITA VERTICAL ARTRAM")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2.500,00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=HYPERLINK("https://www.leilaoonline.com.br/lote/detalhe/302381", "095")</f>
      </c>
      <c r="B63" s="4" t="s">
        <f>=HYPERLINK("https://www.leilaoonline.com.br/lote/detalhe/302381", "GELADEIRA INDUSTRIAL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2.500,00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=HYPERLINK("https://www.leilaoonline.com.br/lote/detalhe/302382", "096")</f>
      </c>
      <c r="B64" s="4" t="s">
        <f>=HYPERLINK("https://www.leilaoonline.com.br/lote/detalhe/302382", "GELADEIRA INDUSTRIAL MECALOR")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2.500,00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=HYPERLINK("https://www.leilaoonline.com.br/lote/detalhe/302384", "098")</f>
      </c>
      <c r="B65" s="4" t="s">
        <f>=HYPERLINK("https://www.leilaoonline.com.br/lote/detalhe/302384", "FOGÃO INDUSTRIAL 6 BOCAS - CÓD. 1611")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400,00</t>
        </is>
      </c>
      <c r="F65" s="4" t="inlineStr">
        <is>
          <t>150.00</t>
        </is>
      </c>
    </row>
    <row collapsed="false" customFormat="false" customHeight="false" hidden="false" ht="12.1" outlineLevel="0" r="66">
      <c r="A66" s="5" t="s">
        <f>=HYPERLINK("https://www.leilaoonline.com.br/lote/detalhe/302383", "103")</f>
      </c>
      <c r="B66" s="4" t="s">
        <f>=HYPERLINK("https://www.leilaoonline.com.br/lote/detalhe/302383", "TIRFOR BERG-STEEL 3200 KG 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500.00</t>
        </is>
      </c>
    </row>
    <row collapsed="false" customFormat="false" customHeight="false" hidden="false" ht="12.1" outlineLevel="0" r="67">
      <c r="A67" s="5" t="s">
        <f>=HYPERLINK("https://www.leilaoonline.com.br/lote/detalhe/302385", "105")</f>
      </c>
      <c r="B67" s="4" t="s">
        <f>=HYPERLINK("https://www.leilaoonline.com.br/lote/detalhe/302385", "SECADOR DE AR COMPRIMIDO NORGREN")</f>
      </c>
      <c r="C67" s="4" t="inlineStr">
        <is>
          <t>Vendido</t>
        </is>
      </c>
      <c r="D67" s="4" t="inlineStr">
        <is>
          <t>1</t>
        </is>
      </c>
      <c r="E67" s="5" t="inlineStr">
        <is>
          <t>1.500,00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=HYPERLINK("https://www.leilaoonline.com.br/lote/detalhe/302386", "106")</f>
      </c>
      <c r="B68" s="4" t="s">
        <f>=HYPERLINK("https://www.leilaoonline.com.br/lote/detalhe/302386", "TIRFOR BERG-STEEL 1600 KG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500,00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=HYPERLINK("https://www.leilaoonline.com.br/lote/detalhe/302387", "117")</f>
      </c>
      <c r="B69" s="4" t="s">
        <f>=HYPERLINK("https://www.leilaoonline.com.br/lote/detalhe/302387", "CARRINHO PARA CARREGAR MOTORES")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500,00</t>
        </is>
      </c>
      <c r="F69" s="4" t="inlineStr">
        <is>
          <t>250.00</t>
        </is>
      </c>
    </row>
    <row collapsed="false" customFormat="false" customHeight="false" hidden="false" ht="12.1" outlineLevel="0" r="70">
      <c r="A70" s="5" t="s">
        <f>=HYPERLINK("https://www.leilaoonline.com.br/lote/detalhe/302390", "119")</f>
      </c>
      <c r="B70" s="4" t="s">
        <f>=HYPERLINK("https://www.leilaoonline.com.br/lote/detalhe/302390", "CARRINHO DE MÃO")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200,00</t>
        </is>
      </c>
      <c r="F70" s="4" t="inlineStr">
        <is>
          <t>150.00</t>
        </is>
      </c>
    </row>
    <row collapsed="false" customFormat="false" customHeight="false" hidden="false" ht="12.1" outlineLevel="0" r="71">
      <c r="A71" s="5" t="s">
        <f>=HYPERLINK("https://www.leilaoonline.com.br/lote/detalhe/302389", "120")</f>
      </c>
      <c r="B71" s="4" t="s">
        <f>=HYPERLINK("https://www.leilaoonline.com.br/lote/detalhe/302389", "MÁQUINA DE SOLDA PONTO 15 KVA")</f>
      </c>
      <c r="C71" s="4" t="inlineStr">
        <is>
          <t>Vendido</t>
        </is>
      </c>
      <c r="D71" s="4" t="inlineStr">
        <is>
          <t>2</t>
        </is>
      </c>
      <c r="E71" s="5" t="inlineStr">
        <is>
          <t>3.000,00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=HYPERLINK("https://www.leilaoonline.com.br/lote/detalhe/302388", "125")</f>
      </c>
      <c r="B72" s="4" t="s">
        <f>=HYPERLINK("https://www.leilaoonline.com.br/lote/detalhe/302388", "DIVISOR ROTATIVO EM AÇO INOX DIALMÁTICA")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1.500,00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=HYPERLINK("https://www.leilaoonline.com.br/lote/detalhe/302391", "130")</f>
      </c>
      <c r="B73" s="4" t="s">
        <f>=HYPERLINK("https://www.leilaoonline.com.br/lote/detalhe/302391", "PISTÃO HIDRÁULICO (160 X 20CM DIÂMETRO DO ÊMBOLO)")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1.500,00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=HYPERLINK("https://www.leilaoonline.com.br/lote/detalhe/302392", "135")</f>
      </c>
      <c r="B74" s="4" t="s">
        <f>=HYPERLINK("https://www.leilaoonline.com.br/lote/detalhe/302392", "MESA MÓVEL COM TAMPO EM AÇO INÓX")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250,00</t>
        </is>
      </c>
      <c r="F74" s="4" t="inlineStr">
        <is>
          <t>150.00</t>
        </is>
      </c>
    </row>
    <row collapsed="false" customFormat="false" customHeight="false" hidden="false" ht="12.1" outlineLevel="0" r="75">
      <c r="A75" s="5" t="s">
        <f>=HYPERLINK("https://www.leilaoonline.com.br/lote/detalhe/302393", "136")</f>
      </c>
      <c r="B75" s="4" t="s">
        <f>=HYPERLINK("https://www.leilaoonline.com.br/lote/detalhe/302393", "MESA SUPORTE MÓVEL COM TAMPO EM AÇO INÓX")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250,00</t>
        </is>
      </c>
      <c r="F75" s="4" t="inlineStr">
        <is>
          <t>150.00</t>
        </is>
      </c>
    </row>
    <row collapsed="false" customFormat="false" customHeight="false" hidden="false" ht="12.1" outlineLevel="0" r="76">
      <c r="A76" s="5" t="s">
        <f>=HYPERLINK("https://www.leilaoonline.com.br/lote/detalhe/302394", "143")</f>
      </c>
      <c r="B76" s="4" t="s">
        <f>=HYPERLINK("https://www.leilaoonline.com.br/lote/detalhe/302394", "ESTUFA")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=HYPERLINK("https://www.leilaoonline.com.br/lote/detalhe/302395", "145")</f>
      </c>
      <c r="B77" s="4" t="s">
        <f>=HYPERLINK("https://www.leilaoonline.com.br/lote/detalhe/302395", "TUBULAÇÃO PARA COIFA COM EXAUSTOR 12'' E 16''")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250,00</t>
        </is>
      </c>
      <c r="F77" s="4" t="inlineStr">
        <is>
          <t>250.00</t>
        </is>
      </c>
    </row>
    <row collapsed="false" customFormat="false" customHeight="false" hidden="false" ht="12.1" outlineLevel="0" r="78">
      <c r="A78" s="5" t="s">
        <f>=HYPERLINK("https://www.leilaoonline.com.br/lote/detalhe/302397", "150")</f>
      </c>
      <c r="B78" s="4" t="s">
        <f>=HYPERLINK("https://www.leilaoonline.com.br/lote/detalhe/302397", "MACA HOSPITALAR / EXAME / ESTÉTICA")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50,00</t>
        </is>
      </c>
      <c r="F78" s="4" t="inlineStr">
        <is>
          <t>50.00</t>
        </is>
      </c>
    </row>
    <row collapsed="false" customFormat="false" customHeight="false" hidden="false" ht="12.1" outlineLevel="0" r="79">
      <c r="A79" s="5" t="s">
        <f>=HYPERLINK("https://www.leilaoonline.com.br/lote/detalhe/302398", "151")</f>
      </c>
      <c r="B79" s="4" t="s">
        <f>=HYPERLINK("https://www.leilaoonline.com.br/lote/detalhe/302398", "MACA HOSPITALAR / EXAME / ESTÉTICA")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200,00</t>
        </is>
      </c>
      <c r="F79" s="4" t="inlineStr">
        <is>
          <t>150.00</t>
        </is>
      </c>
    </row>
    <row collapsed="false" customFormat="false" customHeight="false" hidden="false" ht="12.1" outlineLevel="0" r="80">
      <c r="A80" s="5" t="s">
        <f>=HYPERLINK("https://www.leilaoonline.com.br/lote/detalhe/302396", "160")</f>
      </c>
      <c r="B80" s="4" t="s">
        <f>=HYPERLINK("https://www.leilaoonline.com.br/lote/detalhe/302396", "LOTE CORRENTES DE ROLO 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1.000,00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=HYPERLINK("https://www.leilaoonline.com.br/lote/detalhe/302399", "165")</f>
      </c>
      <c r="B81" s="4" t="s">
        <f>=HYPERLINK("https://www.leilaoonline.com.br/lote/detalhe/302399", "MESA ROTATIVA 60CM DE DIÂMETRO")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1.500,00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=HYPERLINK("https://www.leilaoonline.com.br/lote/detalhe/302401", "180")</f>
      </c>
      <c r="B82" s="4" t="s">
        <f>=HYPERLINK("https://www.leilaoonline.com.br/lote/detalhe/302401", "CABINE PARA JATEAMENTO DE GRANALHA AREIA 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1.500,00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=HYPERLINK("https://www.leilaoonline.com.br/lote/detalhe/302402", "185")</f>
      </c>
      <c r="B83" s="4" t="s">
        <f>=HYPERLINK("https://www.leilaoonline.com.br/lote/detalhe/302402", "SUPORTE DESBOBINADOR DE PLÁSTICO")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=HYPERLINK("https://www.leilaoonline.com.br/lote/detalhe/302403", "189")</f>
      </c>
      <c r="B84" s="4" t="s">
        <f>=HYPERLINK("https://www.leilaoonline.com.br/lote/detalhe/302403", "RODA COMPONENTE 680 X 300 MM; ALTURA ÚTIL 200 MM TRUCK DE TRANSLAÇÃO CARREGADOR DE NAVIO")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1.500,00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=HYPERLINK("https://www.leilaoonline.com.br/lote/detalhe/302404", "190")</f>
      </c>
      <c r="B85" s="4" t="s">
        <f>=HYPERLINK("https://www.leilaoonline.com.br/lote/detalhe/302404", "RODA COMPONENTE 680 X 300 MM; ALTURA ÚTIL 200 MM TRUCK DE TRANSLAÇÃO CARREGADOR DE NAVIO")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1.500,00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=HYPERLINK("https://www.leilaoonline.com.br/lote/detalhe/302405", "192")</f>
      </c>
      <c r="B86" s="4" t="s">
        <f>=HYPERLINK("https://www.leilaoonline.com.br/lote/detalhe/302405", "EIXO ENGRENADO COM MANCAL E ACOPLAMENTO")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1.500,00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=HYPERLINK("https://www.leilaoonline.com.br/lote/detalhe/302406", "193")</f>
      </c>
      <c r="B87" s="4" t="s">
        <f>=HYPERLINK("https://www.leilaoonline.com.br/lote/detalhe/302406", "EIXO ENGRENADO COM MANCAL E ACOPLAMENTO")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1.500,00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=HYPERLINK("https://www.leilaoonline.com.br/lote/detalhe/302407", "194")</f>
      </c>
      <c r="B88" s="4" t="s">
        <f>=HYPERLINK("https://www.leilaoonline.com.br/lote/detalhe/302407", "TAMBOR PARA CABO DE AÇO GUINCHO APROX: 180 CM")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2.000,00</t>
        </is>
      </c>
      <c r="F88" s="4" t="inlineStr">
        <is>
          <t>500.00</t>
        </is>
      </c>
    </row>
    <row collapsed="false" customFormat="false" customHeight="false" hidden="false" ht="12.1" outlineLevel="0" r="89">
      <c r="A89" s="5" t="s">
        <f>=HYPERLINK("https://www.leilaoonline.com.br/lote/detalhe/302408", "195")</f>
      </c>
      <c r="B89" s="4" t="s">
        <f>=HYPERLINK("https://www.leilaoonline.com.br/lote/detalhe/302408", "PISTÃO HIDRÁULICO 90 CM CAMISA 70 CM ÊMBOLO")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500,00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=HYPERLINK("https://www.leilaoonline.com.br/lote/detalhe/302409", "196")</f>
      </c>
      <c r="B90" s="4" t="s">
        <f>=HYPERLINK("https://www.leilaoonline.com.br/lote/detalhe/302409", "SERRA DE FITA VERTICAL ACERBI")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1.500,00</t>
        </is>
      </c>
      <c r="F9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2026-08-05T04:28:10.00Z</dcterms:created>
  <dc:creator>Tellks Tecnologia</dc:creator>
  <cp:revision>0</cp:revision>
</cp:coreProperties>
</file>