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VARREDEIRAS • REB. RANDON 02 • CARRETAS REBOQUE 20 • EMPILHADEIRAS CLARK, YALE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27/11/2025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=HYPERLINK("https://www.leilaoonline.com.br/lote/detalhe/308790", "001")</f>
      </c>
      <c r="B11" s="4" t="s">
        <f>=HYPERLINK("https://www.leilaoonline.com.br/lote/detalhe/308790", "veja o vídeo!! VARREDEIRA, LAVADORA, TENNANT - FUNCIONANDO")</f>
      </c>
      <c r="C11" s="4" t="inlineStr">
        <is>
          <t>Não vendido</t>
        </is>
      </c>
      <c r="D11" s="4" t="inlineStr">
        <is>
          <t>3</t>
        </is>
      </c>
      <c r="E11" s="5" t="inlineStr">
        <is>
          <t>42.500,00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=HYPERLINK("https://www.leilaoonline.com.br/lote/detalhe/308818", "002")</f>
      </c>
      <c r="B12" s="4" t="s">
        <f>=HYPERLINK("https://www.leilaoonline.com.br/lote/detalhe/308818", "VARREDEIRA KARCHER - FUNCIONANDO")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15.000,00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=HYPERLINK("https://www.leilaoonline.com.br/lote/detalhe/308806", "003")</f>
      </c>
      <c r="B13" s="4" t="s">
        <f>=HYPERLINK("https://www.leilaoonline.com.br/lote/detalhe/308806", "veja o vídeo!! PRANCHA REB/RANDON SR CT PL; ANO 2002/2002")</f>
      </c>
      <c r="C13" s="4" t="inlineStr">
        <is>
          <t>Vendido</t>
        </is>
      </c>
      <c r="D13" s="4" t="inlineStr">
        <is>
          <t>34</t>
        </is>
      </c>
      <c r="E13" s="5" t="inlineStr">
        <is>
          <t>116.250,00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=HYPERLINK("https://www.leilaoonline.com.br/lote/detalhe/308809", "004")</f>
      </c>
      <c r="B14" s="4" t="s">
        <f>=HYPERLINK("https://www.leilaoonline.com.br/lote/detalhe/308809", "CARRETINHA REBOQUE; ANO/MOD 20/20; C/DOCUMENTO; MARCA MIMADO CA 1 EIXO - PLACA FINAL E79 - COD PATIO 209")</f>
      </c>
      <c r="C14" s="4" t="inlineStr">
        <is>
          <t>Não vendido</t>
        </is>
      </c>
      <c r="D14" s="4" t="inlineStr">
        <is>
          <t>6</t>
        </is>
      </c>
      <c r="E14" s="5" t="inlineStr">
        <is>
          <t>2.400,00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=HYPERLINK("https://www.leilaoonline.com.br/lote/detalhe/308807", "005")</f>
      </c>
      <c r="B15" s="4" t="s">
        <f>=HYPERLINK("https://www.leilaoonline.com.br/lote/detalhe/308807", "CARRETINHA REBOQUE; ANO/MOD 20/20; C/DOCUMENTO; MARCA MIMADO CA 1 EIXO - PLACA FINAL D64 - COD PATIO 210")</f>
      </c>
      <c r="C15" s="4" t="inlineStr">
        <is>
          <t>Não vendido</t>
        </is>
      </c>
      <c r="D15" s="4" t="inlineStr">
        <is>
          <t>4</t>
        </is>
      </c>
      <c r="E15" s="5" t="inlineStr">
        <is>
          <t>2.400,00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=HYPERLINK("https://www.leilaoonline.com.br/lote/detalhe/308808", "006")</f>
      </c>
      <c r="B16" s="4" t="s">
        <f>=HYPERLINK("https://www.leilaoonline.com.br/lote/detalhe/308808", "CARRETINHA REBOQUE; ANO/MOD 20/20; C/DOCUMENTO; MARCA MIMADO CA 1 EIXO; ATENÇÃO PRECISA TROCAR O ASSOALHO - PLACA FINAL DA48 - COD PATIO 208")</f>
      </c>
      <c r="C16" s="4" t="inlineStr">
        <is>
          <t>Vendido</t>
        </is>
      </c>
      <c r="D16" s="4" t="inlineStr">
        <is>
          <t>4</t>
        </is>
      </c>
      <c r="E16" s="5" t="inlineStr">
        <is>
          <t>2.250,00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=HYPERLINK("https://www.leilaoonline.com.br/lote/detalhe/309582", "007")</f>
      </c>
      <c r="B17" s="4" t="s">
        <f>=HYPERLINK("https://www.leilaoonline.com.br/lote/detalhe/309582", "CAMINHÃO MERCEDES ATECO 1719CL; ANO 2021/2022 - POSSÍVEL FALTA DE PEÇAS")</f>
      </c>
      <c r="C17" s="4" t="inlineStr">
        <is>
          <t>Não vendido</t>
        </is>
      </c>
      <c r="D17" s="4" t="inlineStr">
        <is>
          <t>4</t>
        </is>
      </c>
      <c r="E17" s="5" t="inlineStr">
        <is>
          <t>154.500,00</t>
        </is>
      </c>
      <c r="F17" s="4" t="inlineStr">
        <is>
          <t>1500.00</t>
        </is>
      </c>
    </row>
    <row collapsed="false" customFormat="false" customHeight="false" hidden="false" ht="12.1" outlineLevel="0" r="18">
      <c r="A18" s="5" t="s">
        <f>=HYPERLINK("https://www.leilaoonline.com.br/lote/detalhe/309663", "008")</f>
      </c>
      <c r="B18" s="4" t="s">
        <f>=HYPERLINK("https://www.leilaoonline.com.br/lote/detalhe/309663", "CAMINHÃO MERCEDES BENZ/ATEGO 1719 CL; ANO 2021/2022; COR BRANCA; COMB. DIESEL - FUNCIONANDO - IPVA 2025 OK")</f>
      </c>
      <c r="C18" s="4" t="inlineStr">
        <is>
          <t>Não vendido</t>
        </is>
      </c>
      <c r="D18" s="4" t="inlineStr">
        <is>
          <t>18</t>
        </is>
      </c>
      <c r="E18" s="5" t="inlineStr">
        <is>
          <t>196.000,00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=HYPERLINK("https://www.leilaoonline.com.br/lote/detalhe/309789", "009")</f>
      </c>
      <c r="B19" s="4" t="s">
        <f>=HYPERLINK("https://www.leilaoonline.com.br/lote/detalhe/309789", "veja o vídeo!! CAMINHÃO MERCEDES-BENZ/ATEGO 1719 CL; ANO 2021/2022; COR BRANCA; COMB. DIESEL - POSSÍVEL FALTA DE PEÇAS")</f>
      </c>
      <c r="C19" s="4" t="inlineStr">
        <is>
          <t>Não vendido</t>
        </is>
      </c>
      <c r="D19" s="4" t="inlineStr">
        <is>
          <t>8</t>
        </is>
      </c>
      <c r="E19" s="5" t="inlineStr">
        <is>
          <t>98.750,00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=HYPERLINK("https://www.leilaoonline.com.br/lote/detalhe/308810", "010")</f>
      </c>
      <c r="B20" s="4" t="s">
        <f>=HYPERLINK("https://www.leilaoonline.com.br/lote/detalhe/308810", "EMPILHADEIRA DAEWOO; ANO 1998; MODELO G20S; TORRE AMPLA VISÃO; COMB GLP; CAP. 2 TON. - FUNCIONANDO")</f>
      </c>
      <c r="C20" s="4" t="inlineStr">
        <is>
          <t>Não vendido</t>
        </is>
      </c>
      <c r="D20" s="4" t="inlineStr">
        <is>
          <t>2</t>
        </is>
      </c>
      <c r="E20" s="5" t="inlineStr">
        <is>
          <t>28.000,00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=HYPERLINK("https://www.leilaoonline.com.br/lote/detalhe/308811", "011")</f>
      </c>
      <c r="B21" s="4" t="s">
        <f>=HYPERLINK("https://www.leilaoonline.com.br/lote/detalhe/308811", "EMPILHADEIRA CLARK 7000KG GLP - FUNCIONANDO, NÃO ACOMPANHA CILINDRO DE GLP")</f>
      </c>
      <c r="C21" s="4" t="inlineStr">
        <is>
          <t>Não vendido</t>
        </is>
      </c>
      <c r="D21" s="4" t="inlineStr">
        <is>
          <t>6</t>
        </is>
      </c>
      <c r="E21" s="5" t="inlineStr">
        <is>
          <t>42.000,00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=HYPERLINK("https://www.leilaoonline.com.br/lote/detalhe/308812", "012")</f>
      </c>
      <c r="B22" s="4" t="s">
        <f>=HYPERLINK("https://www.leilaoonline.com.br/lote/detalhe/308812", "EMPILHADEIRA YALE 3000KG GLP - FUNCIONANDO, NÃO ACOMPANHA CILINDRO DE GLP")</f>
      </c>
      <c r="C22" s="4" t="inlineStr">
        <is>
          <t>Não vendido</t>
        </is>
      </c>
      <c r="D22" s="4" t="inlineStr">
        <is>
          <t>10</t>
        </is>
      </c>
      <c r="E22" s="5" t="inlineStr">
        <is>
          <t>22.500,00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=HYPERLINK("https://www.leilaoonline.com.br/lote/detalhe/308813", "013")</f>
      </c>
      <c r="B23" s="4" t="s">
        <f>=HYPERLINK("https://www.leilaoonline.com.br/lote/detalhe/308813", "EMPILHADEIRA YALE 1500KG GLP - FUNCIONANDO, NÃO ACOMPANHA CILINDRO DE GLP")</f>
      </c>
      <c r="C23" s="4" t="inlineStr">
        <is>
          <t>Não vendido</t>
        </is>
      </c>
      <c r="D23" s="4" t="inlineStr">
        <is>
          <t>6</t>
        </is>
      </c>
      <c r="E23" s="5" t="inlineStr">
        <is>
          <t>17.500,00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=HYPERLINK("https://www.leilaoonline.com.br/lote/detalhe/308815", "014")</f>
      </c>
      <c r="B24" s="4" t="s">
        <f>=HYPERLINK("https://www.leilaoonline.com.br/lote/detalhe/308815", "EMPILHADEIRA CLARK 7000KG 6,3M C/ DESLOCADOR LATERAL - FUNCIONANDO, NÃO ACOMPANHA CILINDRO DE GLP")</f>
      </c>
      <c r="C24" s="4" t="inlineStr">
        <is>
          <t>Não vendido</t>
        </is>
      </c>
      <c r="D24" s="4" t="inlineStr">
        <is>
          <t>13</t>
        </is>
      </c>
      <c r="E24" s="5" t="inlineStr">
        <is>
          <t>56.000,00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=HYPERLINK("https://www.leilaoonline.com.br/lote/detalhe/308814", "015")</f>
      </c>
      <c r="B25" s="4" t="s">
        <f>=HYPERLINK("https://www.leilaoonline.com.br/lote/detalhe/308814", "EMPILHADEIRA CLARK 2500KG GLP - FUNCIONANDO, NÃO ACOMPANHA CILINDRO DE GLP")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25.500,00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=HYPERLINK("https://www.leilaoonline.com.br/lote/detalhe/309881", "016")</f>
      </c>
      <c r="B26" s="4" t="s">
        <f>=HYPERLINK("https://www.leilaoonline.com.br/lote/detalhe/309881", "veja o vídeo!! CAMINHÃO FORD/CARGO 2842 AUTOMÁTICO; TRAÇÃO CAMINHÃO TRATOR; ANO 2013/2013 - FUNCIONANDO ")</f>
      </c>
      <c r="C26" s="4" t="inlineStr">
        <is>
          <t>Não vendido</t>
        </is>
      </c>
      <c r="D26" s="4" t="inlineStr">
        <is>
          <t>5</t>
        </is>
      </c>
      <c r="E26" s="5" t="inlineStr">
        <is>
          <t>128.000,00</t>
        </is>
      </c>
      <c r="F26" s="4" t="inlineStr">
        <is>
          <t>2000.00</t>
        </is>
      </c>
    </row>
    <row collapsed="false" customFormat="false" customHeight="false" hidden="false" ht="12.1" outlineLevel="0" r="27">
      <c r="A27" s="5" t="s">
        <f>=HYPERLINK("https://www.leilaoonline.com.br/lote/detalhe/310039", "017")</f>
      </c>
      <c r="B27" s="4" t="s">
        <f>=HYPERLINK("https://www.leilaoonline.com.br/lote/detalhe/310039", "CAMINHÃO VW 17.280; 2014/2015; BRANCO; DIESEL; CÂMBIO AUTOMÁTICO - FUNC. - IPVA 2025 OK")</f>
      </c>
      <c r="C27" s="4" t="inlineStr">
        <is>
          <t>Não vendido</t>
        </is>
      </c>
      <c r="D27" s="4" t="inlineStr">
        <is>
          <t>37</t>
        </is>
      </c>
      <c r="E27" s="5" t="inlineStr">
        <is>
          <t>163.500,00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=HYPERLINK("https://www.leilaoonline.com.br/lote/detalhe/310038", "018")</f>
      </c>
      <c r="B28" s="4" t="s">
        <f>=HYPERLINK("https://www.leilaoonline.com.br/lote/detalhe/310038", "veja o vídeo!! CAMINHÃO CARGO; POLIGUINDASTE BRUCK; ANO 2007/2007")</f>
      </c>
      <c r="C28" s="4" t="inlineStr">
        <is>
          <t>Vendido</t>
        </is>
      </c>
      <c r="D28" s="4" t="inlineStr">
        <is>
          <t>41</t>
        </is>
      </c>
      <c r="E28" s="5" t="inlineStr">
        <is>
          <t>120.000,00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=HYPERLINK("https://www.leilaoonline.com.br/lote/detalhe/310040", "019")</f>
      </c>
      <c r="B29" s="4" t="s">
        <f>=HYPERLINK("https://www.leilaoonline.com.br/lote/detalhe/310040", "CAMINHÃO VW/17.250 E; ANO 2011/2012; COR BRANCA; COMB. DIESEL - FUNC. - IPVA 2025 OK")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70.000,00</t>
        </is>
      </c>
      <c r="F29" s="4" t="inlineStr">
        <is>
          <t>1250.00</t>
        </is>
      </c>
    </row>
    <row collapsed="false" customFormat="false" customHeight="false" hidden="false" ht="12.1" outlineLevel="0" r="30">
      <c r="A30" s="5" t="s">
        <f>=HYPERLINK("https://www.leilaoonline.com.br/lote/detalhe/309659", "021")</f>
      </c>
      <c r="B30" s="4" t="s">
        <f>=HYPERLINK("https://www.leilaoonline.com.br/lote/detalhe/309659", "COMPRESSOR PARAFUSO KAESER M20 DIESEL 71CFM")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3.500,00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=HYPERLINK("https://www.leilaoonline.com.br/lote/detalhe/309660", "022")</f>
      </c>
      <c r="B31" s="4" t="s">
        <f>=HYPERLINK("https://www.leilaoonline.com.br/lote/detalhe/309660", "COMPRESSOR PARAFUSO KAESER M20 DIESEL 71CFM")</f>
      </c>
      <c r="C31" s="4" t="inlineStr">
        <is>
          <t>Não vendido</t>
        </is>
      </c>
      <c r="D31" s="4" t="inlineStr">
        <is>
          <t>1</t>
        </is>
      </c>
      <c r="E31" s="5" t="inlineStr">
        <is>
          <t>3.500,00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=HYPERLINK("https://www.leilaoonline.com.br/lote/detalhe/309671", "023")</f>
      </c>
      <c r="B32" s="4" t="s">
        <f>=HYPERLINK("https://www.leilaoonline.com.br/lote/detalhe/309671", "CAMINHÃO MERCEDES-BENZ/ATEGO 1719 CL; ANO 2021/2022; COR BRANCA; COMB. DIESEL")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90.000,00</t>
        </is>
      </c>
      <c r="F32" s="4" t="inlineStr">
        <is>
          <t>1250.00</t>
        </is>
      </c>
    </row>
    <row collapsed="false" customFormat="false" customHeight="false" hidden="false" ht="12.1" outlineLevel="0" r="33">
      <c r="A33" s="5" t="s">
        <f>=HYPERLINK("https://www.leilaoonline.com.br/lote/detalhe/308817", "024")</f>
      </c>
      <c r="B33" s="4" t="s">
        <f>=HYPERLINK("https://www.leilaoonline.com.br/lote/detalhe/308817", "EMPILHADEIRA ELÉTRICA PANTOGRÁFICA YALE NDR35 1.600 KG - NÃO ACOMPANHA CARREGADOR")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=HYPERLINK("https://www.leilaoonline.com.br/lote/detalhe/308816", "025")</f>
      </c>
      <c r="B34" s="4" t="s">
        <f>=HYPERLINK("https://www.leilaoonline.com.br/lote/detalhe/308816", "EMPILHADEIRA ELÉTRICA AMEISE 2000KG TRIPLEX 7,30M - FUNCIONANDO, NÃO ACOMPANHA CARREGADOR")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20.000,00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=HYPERLINK("https://www.leilaoonline.com.br/lote/detalhe/309658", "026")</f>
      </c>
      <c r="B35" s="4" t="s">
        <f>=HYPERLINK("https://www.leilaoonline.com.br/lote/detalhe/309658", "COMPRESSOR PARAFUSO KAESER M20 DIESEL 71CFM")</f>
      </c>
      <c r="C35" s="4" t="inlineStr">
        <is>
          <t>Não vendido</t>
        </is>
      </c>
      <c r="D35" s="4" t="inlineStr">
        <is>
          <t>1</t>
        </is>
      </c>
      <c r="E35" s="5" t="inlineStr">
        <is>
          <t>3.000,00</t>
        </is>
      </c>
      <c r="F35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2026-06-18T19:34:03.00Z</dcterms:created>
  <dc:creator>Tellks Tecnologia</dc:creator>
  <cp:revision>0</cp:revision>
</cp:coreProperties>
</file>