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HR-V EXL 21 • Uno 16 • Prisma 15 • Celta 12 • Ecosport • Etios 18 • Siena 17 • Palio 17 • Jetta GLI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17/06/2026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=HYPERLINK("https://www.leilaoonline.com.br/lote/detalhe/331397", "001")</f>
      </c>
      <c r="B11" s="4" t="s">
        <f>=HYPERLINK("https://www.leilaoonline.com.br/lote/detalhe/331397", "veja o vídeo!! CITROEN/C3 PTECH M TEND; 2017/2017; BRANCA; ALCO./GASOL. - FUNCIONANDO - IPVA 2026 OK")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17.000,00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=HYPERLINK("https://www.leilaoonline.com.br/lote/detalhe/331328", "003")</f>
      </c>
      <c r="B12" s="4" t="s">
        <f>=HYPERLINK("https://www.leilaoonline.com.br/lote/detalhe/331328", "veja o vídeo!! HONDA/HR-V EXL CVT; 2021/2021; BRANCA; ALCO./GASOL. - FUNCIONANDO")</f>
      </c>
      <c r="C12" s="4" t="inlineStr">
        <is>
          <t>Não vendido</t>
        </is>
      </c>
      <c r="D12" s="4" t="inlineStr">
        <is>
          <t>19</t>
        </is>
      </c>
      <c r="E12" s="5" t="inlineStr">
        <is>
          <t>57.500,00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=HYPERLINK("https://www.leilaoonline.com.br/lote/detalhe/331326", "005")</f>
      </c>
      <c r="B13" s="4" t="s">
        <f>=HYPERLINK("https://www.leilaoonline.com.br/lote/detalhe/331326", "FORD/ECOSPORT XLS 1.6L; 2004/2005; PRATA; GASOLINA - FUNCIONANDO")</f>
      </c>
      <c r="C13" s="4" t="inlineStr">
        <is>
          <t>Vendido</t>
        </is>
      </c>
      <c r="D13" s="4" t="inlineStr">
        <is>
          <t>23</t>
        </is>
      </c>
      <c r="E13" s="5" t="inlineStr">
        <is>
          <t>16.000,00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=HYPERLINK("https://www.leilaoonline.com.br/lote/detalhe/331441", "006")</f>
      </c>
      <c r="B14" s="4" t="s">
        <f>=HYPERLINK("https://www.leilaoonline.com.br/lote/detalhe/331441", "veja o vídeo!! I/VW BEETLE; 2008/2008; PRETA; GASOLINA - FUNCIONANDO")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15.500,00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=HYPERLINK("https://www.leilaoonline.com.br/lote/detalhe/331396", "007")</f>
      </c>
      <c r="B15" s="4" t="s">
        <f>=HYPERLINK("https://www.leilaoonline.com.br/lote/detalhe/331396", "veja o vídeo!! FIAT/UNO ATTRACTIVE 1.0; 2016/2016; PRATA; ALCO./GASOL. - FUNCIONANDO")</f>
      </c>
      <c r="C15" s="4" t="inlineStr">
        <is>
          <t>Não vendido</t>
        </is>
      </c>
      <c r="D15" s="4" t="inlineStr">
        <is>
          <t>30</t>
        </is>
      </c>
      <c r="E15" s="5" t="inlineStr">
        <is>
          <t>22.000,00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=HYPERLINK("https://www.leilaoonline.com.br/lote/detalhe/331351", "010")</f>
      </c>
      <c r="B16" s="4" t="s">
        <f>=HYPERLINK("https://www.leilaoonline.com.br/lote/detalhe/331351", "veja o vídeo!! CHEVROLET/ONIX 10MT JOYE; 2017/2018; CINZA; ALCO./GASOL. - FUNCIONANDO - IPVA 2026 OK")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=HYPERLINK("https://www.leilaoonline.com.br/lote/detalhe/331524", "011")</f>
      </c>
      <c r="B17" s="4" t="s">
        <f>=HYPERLINK("https://www.leilaoonline.com.br/lote/detalhe/331524", "veja o vídeo!! HYUNDAI/HR HDB; 2015/2016; BRANCA; DIESEL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=HYPERLINK("https://www.leilaoonline.com.br/lote/detalhe/331324", "013")</f>
      </c>
      <c r="B18" s="4" t="s">
        <f>=HYPERLINK("https://www.leilaoonline.com.br/lote/detalhe/331324", "veja o vídeo!! VW/GOL MPI; 2022/2023; PRETA; ALCO./GASOL. - FUNCIONANDO - IPVA 2026 OK")</f>
      </c>
      <c r="C18" s="4" t="inlineStr">
        <is>
          <t>Não vendido</t>
        </is>
      </c>
      <c r="D18" s="4" t="inlineStr">
        <is>
          <t>14</t>
        </is>
      </c>
      <c r="E18" s="5" t="inlineStr">
        <is>
          <t>21.500,00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=HYPERLINK("https://www.leilaoonline.com.br/lote/detalhe/331346", "015")</f>
      </c>
      <c r="B19" s="4" t="s">
        <f>=HYPERLINK("https://www.leilaoonline.com.br/lote/detalhe/331346", "veja o vídeo!! CHEV/PRISMA 1.0MT LT; 2014/2015; VERMELHA; ALCO./GASOL.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28.000,00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=HYPERLINK("https://www.leilaoonline.com.br/lote/detalhe/331522", "017")</f>
      </c>
      <c r="B20" s="4" t="s">
        <f>=HYPERLINK("https://www.leilaoonline.com.br/lote/detalhe/331522", "veja o vídeo!! FIAT/DOBLO ATTRACTIV 1.4; 2016/2016; PRATA; ALCO./GASOL.; C/ 7 LUGARES - FUNC. - IPVA 2026 OK")</f>
      </c>
      <c r="C20" s="4" t="inlineStr">
        <is>
          <t>Não vendido</t>
        </is>
      </c>
      <c r="D20" s="4" t="inlineStr">
        <is>
          <t>22</t>
        </is>
      </c>
      <c r="E20" s="5" t="inlineStr">
        <is>
          <t>30.500,00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=HYPERLINK("https://www.leilaoonline.com.br/lote/detalhe/331342", "020")</f>
      </c>
      <c r="B21" s="4" t="s">
        <f>=HYPERLINK("https://www.leilaoonline.com.br/lote/detalhe/331342", "veja o vídeo!! I/KIA SPORTAGE EX2 OFFG4; 2015/2015; PRETA; ALCO./GASOL. - FUNCIONANDO - IPVA 2026 OK")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=HYPERLINK("https://www.leilaoonline.com.br/lote/detalhe/331525", "021")</f>
      </c>
      <c r="B22" s="4" t="s">
        <f>=HYPERLINK("https://www.leilaoonline.com.br/lote/detalhe/331525", "BMW K1200 LT; ANO 2002 - FUNCIONANDO - APROX. 79.350KM")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36.000,00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=HYPERLINK("https://www.leilaoonline.com.br/lote/detalhe/331327", "023")</f>
      </c>
      <c r="B23" s="4" t="s">
        <f>=HYPERLINK("https://www.leilaoonline.com.br/lote/detalhe/331327", "veja o vídeo!! CITROEN/C4CACTUS FEEL AT; 2022/2023; PRETA; ALCO./GASOL. - FUNC. - FIPE APROX.: R$ 79.935,00")</f>
      </c>
      <c r="C23" s="4" t="inlineStr">
        <is>
          <t>Não vendido</t>
        </is>
      </c>
      <c r="D23" s="4" t="inlineStr">
        <is>
          <t>22</t>
        </is>
      </c>
      <c r="E23" s="5" t="inlineStr">
        <is>
          <t>45.500,00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=HYPERLINK("https://www.leilaoonline.com.br/lote/detalhe/331341", "025")</f>
      </c>
      <c r="B24" s="4" t="s">
        <f>=HYPERLINK("https://www.leilaoonline.com.br/lote/detalhe/331341", "veja o vídeo!! VW/FOX 1.0 ROUTE; 2007/2008; PRATA; ALCO./GASOL. - FUNCIONANDO - IPVA 2026 OK")</f>
      </c>
      <c r="C24" s="4" t="inlineStr">
        <is>
          <t>Não vendido</t>
        </is>
      </c>
      <c r="D24" s="4" t="inlineStr">
        <is>
          <t>13</t>
        </is>
      </c>
      <c r="E24" s="5" t="inlineStr">
        <is>
          <t>13.500,00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=HYPERLINK("https://www.leilaoonline.com.br/lote/detalhe/331398", "027")</f>
      </c>
      <c r="B25" s="4" t="s">
        <f>=HYPERLINK("https://www.leilaoonline.com.br/lote/detalhe/331398", "veja o vídeo!! FIAT/UNO ATTRACTIVE 1.0; 2018/2019; BRANCA; ALCO./GASOL. - FUNCIONANDO - IPVA 2026 OK")</f>
      </c>
      <c r="C25" s="4" t="inlineStr">
        <is>
          <t>Não vendido</t>
        </is>
      </c>
      <c r="D25" s="4" t="inlineStr">
        <is>
          <t>32</t>
        </is>
      </c>
      <c r="E25" s="5" t="inlineStr">
        <is>
          <t>23.000,00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=HYPERLINK("https://www.leilaoonline.com.br/lote/detalhe/331523", "028")</f>
      </c>
      <c r="B26" s="4" t="s">
        <f>=HYPERLINK("https://www.leilaoonline.com.br/lote/detalhe/331523", "veja o vídeo!! I/CHERY QQ3 1.1; 2011/2012; PRATA; GASOLINA - FUNCIONANDO - IPVA 2026 OK")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5.500,00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=HYPERLINK("https://www.leilaoonline.com.br/lote/detalhe/331344", "030")</f>
      </c>
      <c r="B27" s="4" t="s">
        <f>=HYPERLINK("https://www.leilaoonline.com.br/lote/detalhe/331344", "CHEVROLET/CELTA 1.0L LS; 2011/2012; PRATA; ALCO./GASOL. - FUNCIONANDO")</f>
      </c>
      <c r="C27" s="4" t="inlineStr">
        <is>
          <t>Não vendido</t>
        </is>
      </c>
      <c r="D27" s="4" t="inlineStr">
        <is>
          <t>7</t>
        </is>
      </c>
      <c r="E27" s="5" t="inlineStr">
        <is>
          <t>8.000,00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=HYPERLINK("https://www.leilaoonline.com.br/lote/detalhe/331352", "035")</f>
      </c>
      <c r="B28" s="4" t="s">
        <f>=HYPERLINK("https://www.leilaoonline.com.br/lote/detalhe/331352", "veja o vídeo!! BMW/X4 XDRIVE30I; 2024/2024; PRETA; GASOLINA - FUNC. - IPVA 2026 OK - FIPE APROX.: R$ 383.434,00")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120.000,00</t>
        </is>
      </c>
      <c r="F28" s="4" t="inlineStr">
        <is>
          <t>5000.00</t>
        </is>
      </c>
    </row>
    <row collapsed="false" customFormat="false" customHeight="false" hidden="false" ht="12.1" outlineLevel="0" r="29">
      <c r="A29" s="5" t="s">
        <f>=HYPERLINK("https://www.leilaoonline.com.br/lote/detalhe/331349", "040")</f>
      </c>
      <c r="B29" s="4" t="s">
        <f>=HYPERLINK("https://www.leilaoonline.com.br/lote/detalhe/331349", "veja o vídeo!! FIAT/PALIO ATTRACTIV 1.0; 2014/2014; VERMELHA; ALCO./GASOL. - FUNCIONANDO - IPVA 2026 OK")</f>
      </c>
      <c r="C29" s="4" t="inlineStr">
        <is>
          <t>Não vendido</t>
        </is>
      </c>
      <c r="D29" s="4" t="inlineStr">
        <is>
          <t>5</t>
        </is>
      </c>
      <c r="E29" s="5" t="inlineStr">
        <is>
          <t>12.000,00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=HYPERLINK("https://www.leilaoonline.com.br/lote/detalhe/331316", "045")</f>
      </c>
      <c r="B30" s="4" t="s">
        <f>=HYPERLINK("https://www.leilaoonline.com.br/lote/detalhe/331316", "veja o vídeo!! GM/ASTRA SEDAN CD; 2002/2003; PRATA; GASOLINA - FUNCIONANDO")</f>
      </c>
      <c r="C30" s="4" t="inlineStr">
        <is>
          <t>Não vendido</t>
        </is>
      </c>
      <c r="D30" s="4" t="inlineStr">
        <is>
          <t>7</t>
        </is>
      </c>
      <c r="E30" s="5" t="inlineStr">
        <is>
          <t>10.000,00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=HYPERLINK("https://www.leilaoonline.com.br/lote/detalhe/331340", "045")</f>
      </c>
      <c r="B31" s="4" t="s">
        <f>=HYPERLINK("https://www.leilaoonline.com.br/lote/detalhe/331340", "veja o vídeo!! CHEVROLET/S10 LT DD4A; 2014/2014; PRATA; DIESEL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80.000,00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=HYPERLINK("https://www.leilaoonline.com.br/lote/detalhe/331330", "050")</f>
      </c>
      <c r="B32" s="4" t="s">
        <f>=HYPERLINK("https://www.leilaoonline.com.br/lote/detalhe/331330", "veja o vídeo!! CHEV/ONIX PLUS 10TMT LT1; 2019/2020; VERMELHA; ALCO./GASOL. - FUNCIONANDO - IPVA 2026 OK")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=HYPERLINK("https://www.leilaoonline.com.br/lote/detalhe/331321", "055")</f>
      </c>
      <c r="B33" s="4" t="s">
        <f>=HYPERLINK("https://www.leilaoonline.com.br/lote/detalhe/331321", "veja o vídeo!! FORD/ECOSPORT; 2003/2004; AZUL; GASOLINA - FUNCIONANDO")</f>
      </c>
      <c r="C33" s="4" t="inlineStr">
        <is>
          <t>Não vendido</t>
        </is>
      </c>
      <c r="D33" s="4" t="inlineStr">
        <is>
          <t>22</t>
        </is>
      </c>
      <c r="E33" s="5" t="inlineStr">
        <is>
          <t>15.500,00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=HYPERLINK("https://www.leilaoonline.com.br/lote/detalhe/331311", "060")</f>
      </c>
      <c r="B34" s="4" t="s">
        <f>=HYPERLINK("https://www.leilaoonline.com.br/lote/detalhe/331311", "veja o vídeo!! I/VW JETTA GLI; 2023/2023; CINZA; GASOLINA - FUNC. - IPVA 2026 OK - FIPE APROX.: R$ 187.135,00")</f>
      </c>
      <c r="C34" s="4" t="inlineStr">
        <is>
          <t>Não vendido</t>
        </is>
      </c>
      <c r="D34" s="4" t="inlineStr">
        <is>
          <t>37</t>
        </is>
      </c>
      <c r="E34" s="5" t="inlineStr">
        <is>
          <t>113.000,00</t>
        </is>
      </c>
      <c r="F34" s="4" t="inlineStr">
        <is>
          <t>1750.00</t>
        </is>
      </c>
    </row>
    <row collapsed="false" customFormat="false" customHeight="false" hidden="false" ht="12.1" outlineLevel="0" r="35">
      <c r="A35" s="5" t="s">
        <f>=HYPERLINK("https://www.leilaoonline.com.br/lote/detalhe/331343", "065")</f>
      </c>
      <c r="B35" s="4" t="s">
        <f>=HYPERLINK("https://www.leilaoonline.com.br/lote/detalhe/331343", "veja o vídeo!! HONDA/FIT EX; 2008/2008; CINZA; GASOLINA - FUNCIONANDO - IPVA 2026 OK")</f>
      </c>
      <c r="C35" s="4" t="inlineStr">
        <is>
          <t>Venda condicional</t>
        </is>
      </c>
      <c r="D35" s="4" t="inlineStr">
        <is>
          <t>19</t>
        </is>
      </c>
      <c r="E35" s="5" t="inlineStr">
        <is>
          <t>19.000,00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=HYPERLINK("https://www.leilaoonline.com.br/lote/detalhe/331345", "070")</f>
      </c>
      <c r="B36" s="4" t="s">
        <f>=HYPERLINK("https://www.leilaoonline.com.br/lote/detalhe/331345", "veja o vídeo!! I/TOYOTA HILUX CD4X2 SR; 2013/2013; PRETA; ALCO./GASOL. - FUNCIONANDO")</f>
      </c>
      <c r="C36" s="4" t="inlineStr">
        <is>
          <t>Não vendido</t>
        </is>
      </c>
      <c r="D36" s="4" t="inlineStr">
        <is>
          <t>7</t>
        </is>
      </c>
      <c r="E36" s="5" t="inlineStr">
        <is>
          <t>42.500,00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=HYPERLINK("https://www.leilaoonline.com.br/lote/detalhe/331331", "075")</f>
      </c>
      <c r="B37" s="4" t="s">
        <f>=HYPERLINK("https://www.leilaoonline.com.br/lote/detalhe/331331", "veja o vídeo!! TOYOTA/ETIOS HB X 13L MT; 2017/2018; BRANCA; ALCO./GASOL.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=HYPERLINK("https://www.leilaoonline.com.br/lote/detalhe/331332", "080")</f>
      </c>
      <c r="B38" s="4" t="s">
        <f>=HYPERLINK("https://www.leilaoonline.com.br/lote/detalhe/331332", "veja o vídeo!! FIAT/SIENA ATTRACTIV 1.4; 2017/2017; PRATA; GASOL./ALCO./GNV - FUNCIONANDO")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16.500,00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=HYPERLINK("https://www.leilaoonline.com.br/lote/detalhe/331335", "085")</f>
      </c>
      <c r="B39" s="4" t="s">
        <f>=HYPERLINK("https://www.leilaoonline.com.br/lote/detalhe/331335", "veja o vídeo!! CITROEN/C3 90M ORIGINE; 2014/2015; CINZA; ALCO./GASOL. - FUNCIONANDO - IPVA 2026 OK")</f>
      </c>
      <c r="C39" s="4" t="inlineStr">
        <is>
          <t>Não vendido</t>
        </is>
      </c>
      <c r="D39" s="4" t="inlineStr">
        <is>
          <t>9</t>
        </is>
      </c>
      <c r="E39" s="5" t="inlineStr">
        <is>
          <t>18.000,00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=HYPERLINK("https://www.leilaoonline.com.br/lote/detalhe/331336", "090")</f>
      </c>
      <c r="B40" s="4" t="s">
        <f>=HYPERLINK("https://www.leilaoonline.com.br/lote/detalhe/331336", "PEUGEOT/208 GRIFFE A; 2013/2014; PRETA; ALCO./GASOL.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30.000,00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=HYPERLINK("https://www.leilaoonline.com.br/lote/detalhe/331322", "095")</f>
      </c>
      <c r="B41" s="4" t="s">
        <f>=HYPERLINK("https://www.leilaoonline.com.br/lote/detalhe/331322", "veja o vídeo!! FIAT/PALIO ATTRACTIV 1.0; 2017/2017; BRANCA; ALCO./GASOL. - FUNCIONANDO - IPVA 2026 OK")</f>
      </c>
      <c r="C41" s="4" t="inlineStr">
        <is>
          <t>Não vendido</t>
        </is>
      </c>
      <c r="D41" s="4" t="inlineStr">
        <is>
          <t>2</t>
        </is>
      </c>
      <c r="E41" s="5" t="inlineStr">
        <is>
          <t>15.500,00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=HYPERLINK("https://www.leilaoonline.com.br/lote/detalhe/331339", "100")</f>
      </c>
      <c r="B42" s="4" t="s">
        <f>=HYPERLINK("https://www.leilaoonline.com.br/lote/detalhe/331339", "IMP/VW GOLF GLX 2.0 MI; 1997/1997; VERMELHA; GASOLINA - SEM MOTOR")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=HYPERLINK("https://www.leilaoonline.com.br/lote/detalhe/331329", "105")</f>
      </c>
      <c r="B43" s="4" t="s">
        <f>=HYPERLINK("https://www.leilaoonline.com.br/lote/detalhe/331329", "veja o vídeo!! MMC/ASX GLS 2WD; 2019/2020; VERMELHA; ALCO./GASOL. - FUNC. - FIPE APROX.: R$ 86.639,00")</f>
      </c>
      <c r="C43" s="4" t="inlineStr">
        <is>
          <t>Não vendido</t>
        </is>
      </c>
      <c r="D43" s="4" t="inlineStr">
        <is>
          <t>26</t>
        </is>
      </c>
      <c r="E43" s="5" t="inlineStr">
        <is>
          <t>59.250,00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=HYPERLINK("https://www.leilaoonline.com.br/lote/detalhe/331338", "110")</f>
      </c>
      <c r="B44" s="4" t="s">
        <f>=HYPERLINK("https://www.leilaoonline.com.br/lote/detalhe/331338", "veja o vídeo!! CITROEN/AIRCROSS LIVE MT; 2018/2019; VERMELHA; ALCO./GASOL. - FUNCIONANDO")</f>
      </c>
      <c r="C44" s="4" t="inlineStr">
        <is>
          <t>Não vendido</t>
        </is>
      </c>
      <c r="D44" s="4" t="inlineStr">
        <is>
          <t>5</t>
        </is>
      </c>
      <c r="E44" s="5" t="inlineStr">
        <is>
          <t>18.000,00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=HYPERLINK("https://www.leilaoonline.com.br/lote/detalhe/331317", "115")</f>
      </c>
      <c r="B45" s="4" t="s">
        <f>=HYPERLINK("https://www.leilaoonline.com.br/lote/detalhe/331317", "veja o vídeo!! CHEVROLET/ONIX 10MT JOYE; 2018/2018; PRATA; ALCO./GASOL. - FUNCIONANDO - IPVA 2026 OK")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34.000,00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=HYPERLINK("https://www.leilaoonline.com.br/lote/detalhe/331314", "120")</f>
      </c>
      <c r="B46" s="4" t="s">
        <f>=HYPERLINK("https://www.leilaoonline.com.br/lote/detalhe/331314", "veja o vídeo!! HONDA/FIT EX CVT; 2015/2015; BRANCA; ALCO./GASOL. - FUNCIONANDO - IPVA 2026 OK")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21.250,00</t>
        </is>
      </c>
      <c r="F46" s="4" t="inlineStr">
        <is>
          <t>1250.00</t>
        </is>
      </c>
    </row>
    <row collapsed="false" customFormat="false" customHeight="false" hidden="false" ht="12.1" outlineLevel="0" r="47">
      <c r="A47" s="5" t="s">
        <f>=HYPERLINK("https://www.leilaoonline.com.br/lote/detalhe/331348", "125")</f>
      </c>
      <c r="B47" s="4" t="s">
        <f>=HYPERLINK("https://www.leilaoonline.com.br/lote/detalhe/331348", "veja o vídeo!! GM/ZAFIRA ELITE; 2011/2012; PRATA; ALCO./GASOL. - FUNCIONANDO - IPVA 2026 OK")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30.000,00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=HYPERLINK("https://www.leilaoonline.com.br/lote/detalhe/331347", "130")</f>
      </c>
      <c r="B48" s="4" t="s">
        <f>=HYPERLINK("https://www.leilaoonline.com.br/lote/detalhe/331347", "veja o vídeo!! PEUGEOT/207PASSION XR; 2010/2011; PRETA; ALCO./GASOL. -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5.000,00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=HYPERLINK("https://www.leilaoonline.com.br/lote/detalhe/331310", "135")</f>
      </c>
      <c r="B49" s="4" t="s">
        <f>=HYPERLINK("https://www.leilaoonline.com.br/lote/detalhe/331310", "veja o vídeo!! VW/FOX 1.6 PLUS; 2008/2009; PRETA; ALCO./GASOL. - FUNCIONANDO")</f>
      </c>
      <c r="C49" s="4" t="inlineStr">
        <is>
          <t>Não vendido</t>
        </is>
      </c>
      <c r="D49" s="4" t="inlineStr">
        <is>
          <t>19</t>
        </is>
      </c>
      <c r="E49" s="5" t="inlineStr">
        <is>
          <t>14.500,00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=HYPERLINK("https://www.leilaoonline.com.br/lote/detalhe/331334", "140")</f>
      </c>
      <c r="B50" s="4" t="s">
        <f>=HYPERLINK("https://www.leilaoonline.com.br/lote/detalhe/331334", "veja o vídeo!! I/BMW 320I; 2019/2020; PRETA; GASOLINA - FUNCIONANDO - FIPE APROX.: R$ 202.820,00")</f>
      </c>
      <c r="C50" s="4" t="inlineStr">
        <is>
          <t>Não vendido</t>
        </is>
      </c>
      <c r="D50" s="4" t="inlineStr">
        <is>
          <t>27</t>
        </is>
      </c>
      <c r="E50" s="5" t="inlineStr">
        <is>
          <t>154.750,00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=HYPERLINK("https://www.leilaoonline.com.br/lote/detalhe/331313", "145")</f>
      </c>
      <c r="B51" s="4" t="s">
        <f>=HYPERLINK("https://www.leilaoonline.com.br/lote/detalhe/331313", "veja o vídeo!! RENAULT/SANDERO AUTH 10; 2017/2018; VERMELHA; ALCO./GASOL. - FUNCIONANDO")</f>
      </c>
      <c r="C51" s="4" t="inlineStr">
        <is>
          <t>Não vendido</t>
        </is>
      </c>
      <c r="D51" s="4" t="inlineStr">
        <is>
          <t>3</t>
        </is>
      </c>
      <c r="E51" s="5" t="inlineStr">
        <is>
          <t>16.000,00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=HYPERLINK("https://www.leilaoonline.com.br/lote/detalhe/331337", "150")</f>
      </c>
      <c r="B52" s="4" t="s">
        <f>=HYPERLINK("https://www.leilaoonline.com.br/lote/detalhe/331337", "TOYOTA/ETIOS HB X 13L MT; 2016/2017; PRATA; ALCO./GASOL. - FUNCIONANDO - IPVA 2026 OK")</f>
      </c>
      <c r="C52" s="4" t="inlineStr">
        <is>
          <t>Vendido</t>
        </is>
      </c>
      <c r="D52" s="4" t="inlineStr">
        <is>
          <t>36</t>
        </is>
      </c>
      <c r="E52" s="5" t="inlineStr">
        <is>
          <t>33.000,00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=HYPERLINK("https://www.leilaoonline.com.br/lote/detalhe/331323", "155")</f>
      </c>
      <c r="B53" s="4" t="s">
        <f>=HYPERLINK("https://www.leilaoonline.com.br/lote/detalhe/331323", "veja o vídeo!! CITROEN/C3 GLX 14 FLEX; 2006/2007; CINZA; ALCO./GASOL. - FUNCIONANDO - IPVA 2026 OK")</f>
      </c>
      <c r="C53" s="4" t="inlineStr">
        <is>
          <t>Não vendido</t>
        </is>
      </c>
      <c r="D53" s="4" t="inlineStr">
        <is>
          <t>15</t>
        </is>
      </c>
      <c r="E53" s="5" t="inlineStr">
        <is>
          <t>10.000,00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=HYPERLINK("https://www.leilaoonline.com.br/lote/detalhe/331320", "160")</f>
      </c>
      <c r="B54" s="4" t="s">
        <f>=HYPERLINK("https://www.leilaoonline.com.br/lote/detalhe/331320", "veja o vídeo!! PEUGEOT/208 ACTIVE MT; 2017/2018; CINZA; ALCO./GASOL. - FUNCIONANDO - IPVA 2026 OK")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=HYPERLINK("https://www.leilaoonline.com.br/lote/detalhe/331325", "165")</f>
      </c>
      <c r="B55" s="4" t="s">
        <f>=HYPERLINK("https://www.leilaoonline.com.br/lote/detalhe/331325", "veja o vídeo!! VW/FUSCA 1300; 1980/1980; BEGE; GASOLINA - FUNCIONANDO - PLACA PRETA")</f>
      </c>
      <c r="C55" s="4" t="inlineStr">
        <is>
          <t>Não vendido</t>
        </is>
      </c>
      <c r="D55" s="4" t="inlineStr">
        <is>
          <t>8</t>
        </is>
      </c>
      <c r="E55" s="5" t="inlineStr">
        <is>
          <t>14.000,00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=HYPERLINK("https://www.leilaoonline.com.br/lote/detalhe/331353", "170")</f>
      </c>
      <c r="B56" s="4" t="s">
        <f>=HYPERLINK("https://www.leilaoonline.com.br/lote/detalhe/331353", "veja o vídeo!! TRICICLO ELÉTRICO - FUNCIONANDO")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=HYPERLINK("https://www.leilaoonline.com.br/lote/detalhe/331319", "175")</f>
      </c>
      <c r="B57" s="4" t="s">
        <f>=HYPERLINK("https://www.leilaoonline.com.br/lote/detalhe/331319", "veja o vídeo!! HONDA/HR-V EXL CVT; 2019/2019; BRANCA; ALCO./GASOL. - FUNCIONANDO - IPVA 2026 OK")</f>
      </c>
      <c r="C57" s="4" t="inlineStr">
        <is>
          <t>Não vendido</t>
        </is>
      </c>
      <c r="D57" s="4" t="inlineStr">
        <is>
          <t>25</t>
        </is>
      </c>
      <c r="E57" s="5" t="inlineStr">
        <is>
          <t>68.750,00</t>
        </is>
      </c>
      <c r="F57" s="4" t="inlineStr">
        <is>
          <t>1250.00</t>
        </is>
      </c>
    </row>
    <row collapsed="false" customFormat="false" customHeight="false" hidden="false" ht="12.1" outlineLevel="0" r="58">
      <c r="A58" s="5" t="s">
        <f>=HYPERLINK("https://www.leilaoonline.com.br/lote/detalhe/331312", "180")</f>
      </c>
      <c r="B58" s="4" t="s">
        <f>=HYPERLINK("https://www.leilaoonline.com.br/lote/detalhe/331312", "veja o vídeo!! FIAT/DOBLO ESSENCE 1.8; 2012/2013; BRANCA; ALCO./GASOL.; 7 LUGARES - FUNCIONANDO")</f>
      </c>
      <c r="C58" s="4" t="inlineStr">
        <is>
          <t>Não vendido</t>
        </is>
      </c>
      <c r="D58" s="4" t="inlineStr">
        <is>
          <t>12</t>
        </is>
      </c>
      <c r="E58" s="5" t="inlineStr">
        <is>
          <t>28.750,00</t>
        </is>
      </c>
      <c r="F58" s="4" t="inlineStr">
        <is>
          <t>1250.00</t>
        </is>
      </c>
    </row>
    <row collapsed="false" customFormat="false" customHeight="false" hidden="false" ht="12.1" outlineLevel="0" r="59">
      <c r="A59" s="5" t="s">
        <f>=HYPERLINK("https://www.leilaoonline.com.br/lote/detalhe/331333", "185")</f>
      </c>
      <c r="B59" s="4" t="s">
        <f>=HYPERLINK("https://www.leilaoonline.com.br/lote/detalhe/331333", "veja o vídeo!! I/HYUNDAI I30 1.8; 2013/2014; PRETA; GASOLINA - FUNCIONANDO")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30.000,00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=HYPERLINK("https://www.leilaoonline.com.br/lote/detalhe/331318", "190")</f>
      </c>
      <c r="B60" s="4" t="s">
        <f>=HYPERLINK("https://www.leilaoonline.com.br/lote/detalhe/331318", "IMP/IVECOFIAT D T3510VB1; 1999/1999; COR BRANCA; DIESEL - FUNCIONANDO")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35.000,00</t>
        </is>
      </c>
      <c r="F60" s="4" t="inlineStr">
        <is>
          <t>1250.00</t>
        </is>
      </c>
    </row>
    <row collapsed="false" customFormat="false" customHeight="false" hidden="false" ht="12.1" outlineLevel="0" r="61">
      <c r="A61" s="5" t="s">
        <f>=HYPERLINK("https://www.leilaoonline.com.br/lote/detalhe/331350", "195")</f>
      </c>
      <c r="B61" s="4" t="s">
        <f>=HYPERLINK("https://www.leilaoonline.com.br/lote/detalhe/331350", "GURGEL/BR 800; 1991/1991; BEGE; GASOLINA - FUNCIONANDO")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9.750,00</t>
        </is>
      </c>
      <c r="F61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2026-06-18T15:44:34.00Z</dcterms:created>
  <dc:creator>Tellks Tecnologia</dc:creator>
  <cp:revision>0</cp:revision>
</cp:coreProperties>
</file>