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Carreg. Hyundai • Tratores • Britadores • Grades Aradoras • Semeadoras • Pulverizadores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13/08/2026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=HYPERLINK("https://www.leilaoonline.com.br/lote/detalhe/333806", "001")</f>
      </c>
      <c r="B11" s="4" t="s">
        <f>=HYPERLINK("https://www.leilaoonline.com.br/lote/detalhe/333806", "CARRETA PARA TRANSPORTE DE PLATAFORMA")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=HYPERLINK("https://www.leilaoonline.com.br/lote/detalhe/333807", "002")</f>
      </c>
      <c r="B12" s="4" t="s">
        <f>=HYPERLINK("https://www.leilaoonline.com.br/lote/detalhe/333807", "DISTRIBUIDOR STARA HÉRCULES 10000 INÓX; ANO 2017; PESO: 3.807KG; CAP. DE CARGA: 5M³ - EQUIP. FUNCIONANDO")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=HYPERLINK("https://www.leilaoonline.com.br/lote/detalhe/333808", "003")</f>
      </c>
      <c r="B13" s="4" t="s">
        <f>=HYPERLINK("https://www.leilaoonline.com.br/lote/detalhe/333808", "ADUBADORA / DISTRIBUIDOR AGRÍCOLA; MARCA JMI; MODELO JM5050-TD - EQUIP. FUNCIONANDO")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=HYPERLINK("https://www.leilaoonline.com.br/lote/detalhe/333809", "004")</f>
      </c>
      <c r="B14" s="4" t="s">
        <f>=HYPERLINK("https://www.leilaoonline.com.br/lote/detalhe/333809", "TRATOR COM ADAPTAÇÃO PARA EMPILHADEIRA; CONFIG.: 4X2 - EQUIP. FUNCIONANDO - MAIS INFO. NAS ESPECIFICAÇÕES.")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=HYPERLINK("https://www.leilaoonline.com.br/lote/detalhe/333810", "005")</f>
      </c>
      <c r="B15" s="4" t="s">
        <f>=HYPERLINK("https://www.leilaoonline.com.br/lote/detalhe/333810", "CARROCERIA GRANELEIRA; MARCA: IMAVI; MODELO: TP 6518 AC; ESTR. DESTINADA AO TRANSP. DE GRÃOS - EQUIP. FUNCIONANDO")</f>
      </c>
      <c r="C15" s="4" t="inlineStr">
        <is>
          <t>Aguardando</t>
        </is>
      </c>
      <c r="D15" s="4" t="inlineStr">
        <is>
          <t>1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=HYPERLINK("https://www.leilaoonline.com.br/lote/detalhe/333811", "006")</f>
      </c>
      <c r="B16" s="4" t="s">
        <f>=HYPERLINK("https://www.leilaoonline.com.br/lote/detalhe/333811", "TRATOR MARCA: VALMET; MODELO/TIPO: 980; TRAÇÃO: 4X4; MOTOR TURBO")</f>
      </c>
      <c r="C16" s="4" t="inlineStr">
        <is>
          <t>Aguardando</t>
        </is>
      </c>
      <c r="D16" s="4" t="inlineStr">
        <is>
          <t>1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=HYPERLINK("https://www.leilaoonline.com.br/lote/detalhe/333812", "007")</f>
      </c>
      <c r="B17" s="4" t="s">
        <f>=HYPERLINK("https://www.leilaoonline.com.br/lote/detalhe/333812", "CALDEIRA INDUSTRIAL; MARCA: ATA; MODELO: MP-810; ANO 1994; FLAMOTUBULAR - EQUIP. FUNCIONANDO - MAIS INFO. NAS ESPECIFICAÇÕES")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=HYPERLINK("https://www.leilaoonline.com.br/lote/detalhe/333813", "008")</f>
      </c>
      <c r="B18" s="4" t="s">
        <f>=HYPERLINK("https://www.leilaoonline.com.br/lote/detalhe/333813", "BRITADOR DE MANDÍBULA MARCA PLANG MODELO 9026; EQUIP. COM MOTOR WEG - EQUIP. FUNCIONANDO")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=HYPERLINK("https://www.leilaoonline.com.br/lote/detalhe/333814", "009")</f>
      </c>
      <c r="B19" s="4" t="s">
        <f>=HYPERLINK("https://www.leilaoonline.com.br/lote/detalhe/333814", "PLANTADEIRA MARCA VALTRA; ANO 2023; CONF.: 10 LINHAS - EQUIP. FUNCIONANDO")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=HYPERLINK("https://www.leilaoonline.com.br/lote/detalhe/333815", "010")</f>
      </c>
      <c r="B20" s="4" t="s">
        <f>=HYPERLINK("https://www.leilaoonline.com.br/lote/detalhe/333815", "FLUTUANTE; DIMENSÕES: 8,00 M X 5,20 M; BASE EM FIBRA; CAP. APROX. PARA 25 PESSOAS")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=HYPERLINK("https://www.leilaoonline.com.br/lote/detalhe/333816", "011")</f>
      </c>
      <c r="B21" s="4" t="s">
        <f>=HYPERLINK("https://www.leilaoonline.com.br/lote/detalhe/333816", "PÁ CARREGADEIRA VOLVO COM MOTOR - DESMONTADA")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=HYPERLINK("https://www.leilaoonline.com.br/lote/detalhe/333817", "012")</f>
      </c>
      <c r="B22" s="4" t="s">
        <f>=HYPERLINK("https://www.leilaoonline.com.br/lote/detalhe/333817", "REBOQUE DE ABASTECIMENTO MARCA BOMBAS ANDRADE; CAP. 5.000 LITROS; DATA DE FAB.: 15/06/2007")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=HYPERLINK("https://www.leilaoonline.com.br/lote/detalhe/333818", "013")</f>
      </c>
      <c r="B23" s="4" t="s">
        <f>=HYPERLINK("https://www.leilaoonline.com.br/lote/detalhe/333818", "LOTE COM APROX. 30 UNIDADES DE ESTRUTURAS E COMPONENTES METÁLICOS DESTINADOS A CARREGADORES FRONTAIS E/OU IMPL. DE TRATORES")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=HYPERLINK("https://www.leilaoonline.com.br/lote/detalhe/333851", "014")</f>
      </c>
      <c r="B24" s="4" t="s">
        <f>=HYPERLINK("https://www.leilaoonline.com.br/lote/detalhe/333851", "LOTE C/ APROX. 40 TON. DE CORDOALHA USADO; DIÂMETRO APROX. 19 MM")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=HYPERLINK("https://www.leilaoonline.com.br/lote/detalhe/333852", "015")</f>
      </c>
      <c r="B25" s="4" t="s">
        <f>=HYPERLINK("https://www.leilaoonline.com.br/lote/detalhe/333852", "LOTE C/ 4 UNIDADES DE MARTELETES ROMPEORES HIDRÁULICOS PARA ESCAVADEIRA; MARCA OU INSCRIÇÃO APARENTE: MX")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=HYPERLINK("https://www.leilaoonline.com.br/lote/detalhe/333853", "016")</f>
      </c>
      <c r="B26" s="4" t="s">
        <f>=HYPERLINK("https://www.leilaoonline.com.br/lote/detalhe/333853", "ESCAVADEIRA HIDRÁULICA MARCA CATERPILLAR MODELO 320DL; ANO 2017; CABINE FECHADA - EQUIP. FUNCIONANDO")</f>
      </c>
      <c r="C26" s="4" t="inlineStr">
        <is>
          <t>Aguardando</t>
        </is>
      </c>
      <c r="D26" s="4" t="inlineStr">
        <is>
          <t>2</t>
        </is>
      </c>
      <c r="E26" s="5" t="inlineStr">
        <is>
          <t>11.250,00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=HYPERLINK("https://www.leilaoonline.com.br/lote/detalhe/333854", "017")</f>
      </c>
      <c r="B27" s="4" t="s">
        <f>=HYPERLINK("https://www.leilaoonline.com.br/lote/detalhe/333854", "UNIDADE PARCIALMENTE DESMONTADA DE ESCAVADEIRA SOBRE ESTEIRAS; CABINE PRESENTE; MOTOR INSTALADO")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=HYPERLINK("https://www.leilaoonline.com.br/lote/detalhe/333858", "018")</f>
      </c>
      <c r="B28" s="4" t="s">
        <f>=HYPERLINK("https://www.leilaoonline.com.br/lote/detalhe/333858", "PÁ CARREGADEIRA MARCA HYUNDAI MODELO HL770-7A; ANO 2011 - EQUIP. FUNCIONANDO, FALTANDO APENAS O DIFERENCIAL")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=HYPERLINK("https://www.leilaoonline.com.br/lote/detalhe/333859", "019")</f>
      </c>
      <c r="B29" s="4" t="s">
        <f>=HYPERLINK("https://www.leilaoonline.com.br/lote/detalhe/333859", "BRITADOR DE MANDÍBULA MARCA TELSMITH 100/80; MODELO / MEDIDA: 25 X 40 - EQUIP. FUNCIONANDO")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=HYPERLINK("https://www.leilaoonline.com.br/lote/detalhe/333860", "020")</f>
      </c>
      <c r="B30" s="4" t="s">
        <f>=HYPERLINK("https://www.leilaoonline.com.br/lote/detalhe/333860", "TRATOR AGRÍCOLA MARCA MASSEY FERGUSON MODELO MF 5709; ANO 2018/2019 - EQUIP. FUNCIONANDO")</f>
      </c>
      <c r="C30" s="4" t="inlineStr">
        <is>
          <t>Aguardando</t>
        </is>
      </c>
      <c r="D30" s="4" t="inlineStr">
        <is>
          <t>2</t>
        </is>
      </c>
      <c r="E30" s="5" t="inlineStr">
        <is>
          <t>21.250,00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=HYPERLINK("https://www.leilaoonline.com.br/lote/detalhe/333861", "021")</f>
      </c>
      <c r="B31" s="4" t="s">
        <f>=HYPERLINK("https://www.leilaoonline.com.br/lote/detalhe/333861", "BATE-ESTACA SOBRE ESTEIRAS MARCA XUZHOU MODELO JZU60; ANO 2012 - EQUIP. FUNCIONANDO - MAIS INFO. NAS ESPECIFICAÇÕES")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=HYPERLINK("https://www.leilaoonline.com.br/lote/detalhe/333862", "022")</f>
      </c>
      <c r="B32" s="4" t="s">
        <f>=HYPERLINK("https://www.leilaoonline.com.br/lote/detalhe/333862", "GRADE ARADORA; MARCA BALDAN; MODELO CRI; 24 DISCOS RECORTADOS DE 28 POL.; ANO 2020; CONTROLE REMOTO - EQUIP. FUNCIONANDO")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=HYPERLINK("https://www.leilaoonline.com.br/lote/detalhe/333863", "023")</f>
      </c>
      <c r="B33" s="4" t="s">
        <f>=HYPERLINK("https://www.leilaoonline.com.br/lote/detalhe/333863", "SUBSOLADOR / ESCARIFICADOR MARCA STARA; MODELO FOX 11H; ANO 2020; 11 HASTES; PESO: 3.820KG - EQUIP. FUNCIONANDO")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=HYPERLINK("https://www.leilaoonline.com.br/lote/detalhe/333864", "024")</f>
      </c>
      <c r="B34" s="4" t="s">
        <f>=HYPERLINK("https://www.leilaoonline.com.br/lote/detalhe/333864", "CONJUNTO MOTOBOMBA; MARCA KSB; MODELO WKL 80/5; ANO DE FABR. 1979 - EQUIP. FUNCIONANDO")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=HYPERLINK("https://www.leilaoonline.com.br/lote/detalhe/333865", "025")</f>
      </c>
      <c r="B35" s="4" t="s">
        <f>=HYPERLINK("https://www.leilaoonline.com.br/lote/detalhe/333865", "TRITURADOR / MOINHO FORRAGEIRO ESTACIONÁRIO PARA FORRAGENS E MATERIAIS AGRÍCOLAS")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=HYPERLINK("https://www.leilaoonline.com.br/lote/detalhe/333866", "026")</f>
      </c>
      <c r="B36" s="4" t="s">
        <f>=HYPERLINK("https://www.leilaoonline.com.br/lote/detalhe/333866", "MOINHO / TRITURADOR DE GRÃOS ESTACIONÁRIO - EQUIP. FUNCIONANDO")</f>
      </c>
      <c r="C36" s="4" t="inlineStr">
        <is>
          <t>Aguardando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=HYPERLINK("https://www.leilaoonline.com.br/lote/detalhe/333867", "027")</f>
      </c>
      <c r="B37" s="4" t="s">
        <f>=HYPERLINK("https://www.leilaoonline.com.br/lote/detalhe/333867", "SEMEADORA - ADUBADEIRA MARCA CASE IH; MODELO 3215 EASY RISER - EQUIP. FUNCIONANDO")</f>
      </c>
      <c r="C37" s="4" t="inlineStr">
        <is>
          <t>Aguardando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=HYPERLINK("https://www.leilaoonline.com.br/lote/detalhe/333868", "028")</f>
      </c>
      <c r="B38" s="4" t="s">
        <f>=HYPERLINK("https://www.leilaoonline.com.br/lote/detalhe/333868", "PLANTADEIRA / SEMEADORA - ADUBADORA MARCA SEMEATO; MODELO MASTER 13/15; 13 LINHAS; SISTEMA DE PLANTIO DIRETO - EQUIP. FUNCIONANDO")</f>
      </c>
      <c r="C38" s="4" t="inlineStr">
        <is>
          <t>Aguardando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=HYPERLINK("https://www.leilaoonline.com.br/lote/detalhe/333869", "029")</f>
      </c>
      <c r="B39" s="4" t="s">
        <f>=HYPERLINK("https://www.leilaoonline.com.br/lote/detalhe/333869", "PULVERIZADOR AUTOPROPELIDO; MARCA STARA; MODELO GLADIATOR; ANO 2012; SISTEMA HIDROSTÁTICO 4X4 - EQUIP. FUNCIONANDO")</f>
      </c>
      <c r="C39" s="4" t="inlineStr">
        <is>
          <t>Aguardando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=HYPERLINK("https://www.leilaoonline.com.br/lote/detalhe/333870", "030")</f>
      </c>
      <c r="B40" s="4" t="s">
        <f>=HYPERLINK("https://www.leilaoonline.com.br/lote/detalhe/333870", "TRATOR VALTRA / VALMET MODELO 1680; TRAÇÃO 4X4 - EQUIP. FUNCIONANDO")</f>
      </c>
      <c r="C40" s="4" t="inlineStr">
        <is>
          <t>Aguardando</t>
        </is>
      </c>
      <c r="D40" s="4" t="inlineStr">
        <is>
          <t>2</t>
        </is>
      </c>
      <c r="E40" s="5" t="inlineStr">
        <is>
          <t>5.500,00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=HYPERLINK("https://www.leilaoonline.com.br/lote/detalhe/333871", "031")</f>
      </c>
      <c r="B41" s="4" t="s">
        <f>=HYPERLINK("https://www.leilaoonline.com.br/lote/detalhe/333871", "TRATOR AGRÍCOLA MARCA VALTRA; MODELO BM110; TRAÇÃO 4X4 - EQUIP. FUNCIONANDO")</f>
      </c>
      <c r="C41" s="4" t="inlineStr">
        <is>
          <t>Aguardando</t>
        </is>
      </c>
      <c r="D41" s="4" t="inlineStr">
        <is>
          <t>1</t>
        </is>
      </c>
      <c r="E41" s="5" t="inlineStr">
        <is>
          <t>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=HYPERLINK("https://www.leilaoonline.com.br/lote/detalhe/333872", "032")</f>
      </c>
      <c r="B42" s="4" t="s">
        <f>=HYPERLINK("https://www.leilaoonline.com.br/lote/detalhe/333872", "TRATOR AGRÍCOLA MARCA CASE IH; MODELO MXM 165; TRATOR CABINADO - EQUIP. FUNCIONANDO")</f>
      </c>
      <c r="C42" s="4" t="inlineStr">
        <is>
          <t>Aguardando</t>
        </is>
      </c>
      <c r="D42" s="4" t="inlineStr">
        <is>
          <t>1</t>
        </is>
      </c>
      <c r="E42" s="5" t="inlineStr">
        <is>
          <t>10.000,00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=HYPERLINK("https://www.leilaoonline.com.br/lote/detalhe/333873", "033")</f>
      </c>
      <c r="B43" s="4" t="s">
        <f>=HYPERLINK("https://www.leilaoonline.com.br/lote/detalhe/333873", "ROTATIVA / ENXADA ROTATIVA AGRÍCOLA PARA PREPARO DO SOLO - EQUIP. FUNCIONANDO")</f>
      </c>
      <c r="C43" s="4" t="inlineStr">
        <is>
          <t>Aguardando</t>
        </is>
      </c>
      <c r="D43" s="4" t="inlineStr">
        <is>
          <t>1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=HYPERLINK("https://www.leilaoonline.com.br/lote/detalhe/333874", "034")</f>
      </c>
      <c r="B44" s="4" t="s">
        <f>=HYPERLINK("https://www.leilaoonline.com.br/lote/detalhe/333874", "PLANTADEIRA; MARCA JUMIL; MODELO JM 2400; ANO 2005; 5 LINHAS; SISTEMA PNEUMÁTICO A VÁCUO - EQUIP. FUNCIONANDO")</f>
      </c>
      <c r="C44" s="4" t="inlineStr">
        <is>
          <t>Aguardando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=HYPERLINK("https://www.leilaoonline.com.br/lote/detalhe/333875", "035")</f>
      </c>
      <c r="B45" s="4" t="s">
        <f>=HYPERLINK("https://www.leilaoonline.com.br/lote/detalhe/333875", "TRINCHA AGRÍCOLA MARCA HM AGRO; MODELO SOBERANO 3300 - EQUIP. FUNCIONANDO")</f>
      </c>
      <c r="C45" s="4" t="inlineStr">
        <is>
          <t>Aguardando</t>
        </is>
      </c>
      <c r="D45" s="4" t="inlineStr">
        <is>
          <t>1</t>
        </is>
      </c>
      <c r="E45" s="5" t="inlineStr">
        <is>
          <t>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=HYPERLINK("https://www.leilaoonline.com.br/lote/detalhe/333876", "036")</f>
      </c>
      <c r="B46" s="4" t="s">
        <f>=HYPERLINK("https://www.leilaoonline.com.br/lote/detalhe/333876", "DISTRIBUIDOR MINAME DE ADUBO E CALCÁRIO - EQUIP. FUNCIONANDO")</f>
      </c>
      <c r="C46" s="4" t="inlineStr">
        <is>
          <t>Aguardando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=HYPERLINK("https://www.leilaoonline.com.br/lote/detalhe/333877", "037")</f>
      </c>
      <c r="B47" s="4" t="s">
        <f>=HYPERLINK("https://www.leilaoonline.com.br/lote/detalhe/333877", "SEMEADEIRA - ADUBADORA MARCA PLANTI CENTER; MODELO SFR 27.000; 27 LINHAS PANTOGRÁFICAS EXTRA PESADAS - EQUIP. FUNCIONANDO")</f>
      </c>
      <c r="C47" s="4" t="inlineStr">
        <is>
          <t>Aguardando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=HYPERLINK("https://www.leilaoonline.com.br/lote/detalhe/333878", "038")</f>
      </c>
      <c r="B48" s="4" t="s">
        <f>=HYPERLINK("https://www.leilaoonline.com.br/lote/detalhe/333878", "PULVERIZADOR MARCA JACTO; MODELO ADVANCE VORTEX; BARRAS DE PULVERIZAÇÃO COM 18 METROS - EQUIP. FUNCIONANDO")</f>
      </c>
      <c r="C48" s="4" t="inlineStr">
        <is>
          <t>Aguardando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=HYPERLINK("https://www.leilaoonline.com.br/lote/detalhe/333879", "039")</f>
      </c>
      <c r="B49" s="4" t="s">
        <f>=HYPERLINK("https://www.leilaoonline.com.br/lote/detalhe/333879", "GRADE ARADORA MARCA BALDAN; GRADE DE ARRASTO COM DISCOS RECORTADOS - EQUIP. FUNCIONANDO")</f>
      </c>
      <c r="C49" s="4" t="inlineStr">
        <is>
          <t>Aguardando</t>
        </is>
      </c>
      <c r="D49" s="4" t="inlineStr">
        <is>
          <t>1</t>
        </is>
      </c>
      <c r="E49" s="5" t="inlineStr">
        <is>
          <t>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=HYPERLINK("https://www.leilaoonline.com.br/lote/detalhe/333880", "040")</f>
      </c>
      <c r="B50" s="4" t="s">
        <f>=HYPERLINK("https://www.leilaoonline.com.br/lote/detalhe/333880", "SUBSOLADOR / ESCARIFICADOR MARCA STARA; MODELO ASA LASER; 5 HASTES - EQUIP. FUNCIONANDO")</f>
      </c>
      <c r="C50" s="4" t="inlineStr">
        <is>
          <t>Aguardando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=HYPERLINK("https://www.leilaoonline.com.br/lote/detalhe/333881", "041")</f>
      </c>
      <c r="B51" s="4" t="s">
        <f>=HYPERLINK("https://www.leilaoonline.com.br/lote/detalhe/333881", "ARADO DE AIVECAS; 4 CORPOS; ESTRUTURA REFORÇADA; RODADO PARA TRANSPORTE E CONTROLE DE PROFUNDIDADE - EQUIP. FUNCIONANDO")</f>
      </c>
      <c r="C51" s="4" t="inlineStr">
        <is>
          <t>Aguardando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=HYPERLINK("https://www.leilaoonline.com.br/lote/detalhe/333882", "042")</f>
      </c>
      <c r="B52" s="4" t="s">
        <f>=HYPERLINK("https://www.leilaoonline.com.br/lote/detalhe/333882", "CARRETA-TANQUE MARCA INCOMAGRI; MODELO CTIN 4000; CAP. 4.000 LITROS - EQUIP. FUNCIONANDO")</f>
      </c>
      <c r="C52" s="4" t="inlineStr">
        <is>
          <t>Aguardando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=HYPERLINK("https://www.leilaoonline.com.br/lote/detalhe/333883", "043")</f>
      </c>
      <c r="B53" s="4" t="s">
        <f>=HYPERLINK("https://www.leilaoonline.com.br/lote/detalhe/333883", "BRITADOR CÔNICO MARCA RENCO; MOTOR ELÉTRICO DE 200 KVA; ESTR. METÁLICA DE SUSTENTAÇÃO INCLUSA - EQUIP. FUNCIONANDO")</f>
      </c>
      <c r="C53" s="4" t="inlineStr">
        <is>
          <t>Aguardando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=HYPERLINK("https://www.leilaoonline.com.br/lote/detalhe/333884", "044")</f>
      </c>
      <c r="B54" s="4" t="s">
        <f>=HYPERLINK("https://www.leilaoonline.com.br/lote/detalhe/333884", "BOMBA DE IRRIGAÇÃO 2 ESTÁGIOS; DIÂMETRO DE 6 POL.; MOTOR DE 175 CV; ROTAÇÃO 1.785 RPM - EQUIP. PAROU FUNCIONANDO")</f>
      </c>
      <c r="C54" s="4" t="inlineStr">
        <is>
          <t>Aguardando</t>
        </is>
      </c>
      <c r="D54" s="4" t="inlineStr">
        <is>
          <t>1</t>
        </is>
      </c>
      <c r="E54" s="5" t="inlineStr">
        <is>
          <t>1.100,00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=HYPERLINK("https://www.leilaoonline.com.br/lote/detalhe/333885", "045")</f>
      </c>
      <c r="B55" s="4" t="s">
        <f>=HYPERLINK("https://www.leilaoonline.com.br/lote/detalhe/333885", "TURBINA PARA GERAÇÃO DE ENERGIA; ACOMPANHA GERADOR; EQUIP. COM CHAVE CONTROLADORA DE ENERGIA")</f>
      </c>
      <c r="C55" s="4" t="inlineStr">
        <is>
          <t>Aguardando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=HYPERLINK("https://www.leilaoonline.com.br/lote/detalhe/333886", "046")</f>
      </c>
      <c r="B56" s="4" t="s">
        <f>=HYPERLINK("https://www.leilaoonline.com.br/lote/detalhe/333886", "LOTE C/ 3 DISJUNTORES INDUSTRIAIS - FUNCIONANDO - MAIS INFO. NAS IMAGENS")</f>
      </c>
      <c r="C56" s="4" t="inlineStr">
        <is>
          <t>Aguardando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=HYPERLINK("https://www.leilaoonline.com.br/lote/detalhe/333887", "047")</f>
      </c>
      <c r="B57" s="4" t="s">
        <f>=HYPERLINK("https://www.leilaoonline.com.br/lote/detalhe/333887", "LOTE C/ 4 PLANTADEIRAS DE GRÃOS, SENDO 01 PLANTADEIRA MARCA TATU E 03 PLANTADEIRAS MARCA SEMEATO")</f>
      </c>
      <c r="C57" s="4" t="inlineStr">
        <is>
          <t>Aguardando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=HYPERLINK("https://www.leilaoonline.com.br/lote/detalhe/333888", "048")</f>
      </c>
      <c r="B58" s="4" t="s">
        <f>=HYPERLINK("https://www.leilaoonline.com.br/lote/detalhe/333888", "PÁ CARREGADEIRA MARCA CATERPILLAR; MODELO 938G; ANO 2002; ARTICULADA COM CONCHA FRONTAL; CABINE FECHADA - MÁQ. FUNCIONANDO")</f>
      </c>
      <c r="C58" s="4" t="inlineStr">
        <is>
          <t>Aguardando</t>
        </is>
      </c>
      <c r="D58" s="4" t="inlineStr">
        <is>
          <t>0</t>
        </is>
      </c>
      <c r="E58" s="5" t="inlineStr">
        <is>
          <t>15.000,00</t>
        </is>
      </c>
      <c r="F58" s="4" t="inlineStr">
        <is>
          <t>1250.00</t>
        </is>
      </c>
    </row>
    <row collapsed="false" customFormat="false" customHeight="false" hidden="false" ht="12.1" outlineLevel="0" r="59">
      <c r="A59" s="5" t="s">
        <f>=HYPERLINK("https://www.leilaoonline.com.br/lote/detalhe/333889", "049")</f>
      </c>
      <c r="B59" s="4" t="s">
        <f>=HYPERLINK("https://www.leilaoonline.com.br/lote/detalhe/333889", "PULVERIZADOR AUTOPROPELIDO MARCA CASE IH; MODELO PATRIOT 350 - EQUIP. FUNCIONANDO")</f>
      </c>
      <c r="C59" s="4" t="inlineStr">
        <is>
          <t>Aguardando</t>
        </is>
      </c>
      <c r="D59" s="4" t="inlineStr">
        <is>
          <t>0</t>
        </is>
      </c>
      <c r="E59" s="5" t="inlineStr">
        <is>
          <t>15.000,00</t>
        </is>
      </c>
      <c r="F59" s="4" t="inlineStr">
        <is>
          <t>1250.00</t>
        </is>
      </c>
    </row>
    <row collapsed="false" customFormat="false" customHeight="false" hidden="false" ht="12.1" outlineLevel="0" r="60">
      <c r="A60" s="5" t="s">
        <f>=HYPERLINK("https://www.leilaoonline.com.br/lote/detalhe/333890", "050")</f>
      </c>
      <c r="B60" s="4" t="s">
        <f>=HYPERLINK("https://www.leilaoonline.com.br/lote/detalhe/333890", "PÁ CARREGADEIRA MARCA SEM MODELO 638; ANO 2016; MOTOR 6BT5.9-C125 - EQUIP. FUNCIONANDO")</f>
      </c>
      <c r="C60" s="4" t="inlineStr">
        <is>
          <t>Aguardando</t>
        </is>
      </c>
      <c r="D60" s="4" t="inlineStr">
        <is>
          <t>0</t>
        </is>
      </c>
      <c r="E60" s="5" t="inlineStr">
        <is>
          <t>15.000,00</t>
        </is>
      </c>
      <c r="F60" s="4" t="inlineStr">
        <is>
          <t>1250.00</t>
        </is>
      </c>
    </row>
    <row collapsed="false" customFormat="false" customHeight="false" hidden="false" ht="12.1" outlineLevel="0" r="61">
      <c r="A61" s="5" t="s">
        <f>=HYPERLINK("https://www.leilaoonline.com.br/lote/detalhe/333225", "1001")</f>
      </c>
      <c r="B61" s="4" t="s">
        <f>=HYPERLINK("https://www.leilaoonline.com.br/lote/detalhe/333225", "CALANDRA DE 1.60M DE COMPRIMENTO; EIXOS DE 10 POLEGADAS; DOBRA CHAPA ATÉ 1 E 1/4")</f>
      </c>
      <c r="C61" s="4" t="inlineStr">
        <is>
          <t>Aguardando</t>
        </is>
      </c>
      <c r="D61" s="4" t="inlineStr">
        <is>
          <t>0</t>
        </is>
      </c>
      <c r="E61" s="5" t="inlineStr">
        <is>
          <t>50.000,00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=HYPERLINK("https://www.leilaoonline.com.br/lote/detalhe/333226", "1002")</f>
      </c>
      <c r="B62" s="4" t="s">
        <f>=HYPERLINK("https://www.leilaoonline.com.br/lote/detalhe/333226", "BRITADOR CÔNICO MARCA FAÇO 120F C/ MOTOR ")</f>
      </c>
      <c r="C62" s="4" t="inlineStr">
        <is>
          <t>Aguardando</t>
        </is>
      </c>
      <c r="D62" s="4" t="inlineStr">
        <is>
          <t>0</t>
        </is>
      </c>
      <c r="E62" s="5" t="inlineStr">
        <is>
          <t>80.000,00</t>
        </is>
      </c>
      <c r="F62" s="4" t="inlineStr">
        <is>
          <t>1250.00</t>
        </is>
      </c>
    </row>
    <row collapsed="false" customFormat="false" customHeight="false" hidden="false" ht="12.1" outlineLevel="0" r="63">
      <c r="A63" s="5" t="s">
        <f>=HYPERLINK("https://www.leilaoonline.com.br/lote/detalhe/333227", "1003")</f>
      </c>
      <c r="B63" s="4" t="s">
        <f>=HYPERLINK("https://www.leilaoonline.com.br/lote/detalhe/333227", "GUINCHO PARÁ 40 TON.; MARCA VILLARES - EQUIP. FUNCIONANDO")</f>
      </c>
      <c r="C63" s="4" t="inlineStr">
        <is>
          <t>Aguardando</t>
        </is>
      </c>
      <c r="D63" s="4" t="inlineStr">
        <is>
          <t>0</t>
        </is>
      </c>
      <c r="E63" s="5" t="inlineStr">
        <is>
          <t>60.000,00</t>
        </is>
      </c>
      <c r="F63" s="4" t="inlineStr">
        <is>
          <t>1250.00</t>
        </is>
      </c>
    </row>
    <row collapsed="false" customFormat="false" customHeight="false" hidden="false" ht="12.1" outlineLevel="0" r="64">
      <c r="A64" s="5" t="s">
        <f>=HYPERLINK("https://www.leilaoonline.com.br/lote/detalhe/333228", "1004")</f>
      </c>
      <c r="B64" s="4" t="s">
        <f>=HYPERLINK("https://www.leilaoonline.com.br/lote/detalhe/333228", "GUINCHO DE ELEVAÇÃO PARA ELÉTRICA DE ALTA TENSÃO")</f>
      </c>
      <c r="C64" s="4" t="inlineStr">
        <is>
          <t>Aguardando</t>
        </is>
      </c>
      <c r="D64" s="4" t="inlineStr">
        <is>
          <t>0</t>
        </is>
      </c>
      <c r="E64" s="5" t="inlineStr">
        <is>
          <t>15.000,00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=HYPERLINK("https://www.leilaoonline.com.br/lote/detalhe/333229", "1005")</f>
      </c>
      <c r="B65" s="4" t="s">
        <f>=HYPERLINK("https://www.leilaoonline.com.br/lote/detalhe/333229", "GERADOR DE ENERGIA GÁS NATURAL DE 110KVA")</f>
      </c>
      <c r="C65" s="4" t="inlineStr">
        <is>
          <t>Aguardando</t>
        </is>
      </c>
      <c r="D65" s="4" t="inlineStr">
        <is>
          <t>0</t>
        </is>
      </c>
      <c r="E65" s="5" t="inlineStr">
        <is>
          <t>7.000,00</t>
        </is>
      </c>
      <c r="F6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2026-08-04T23:53:42.00Z</dcterms:created>
  <dc:creator>Tellks Tecnologia</dc:creator>
  <cp:revision>0</cp:revision>
</cp:coreProperties>
</file>