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Hyundai • Tratores • Britadores • Grades Aradoras • Semeadoras • Pulverizadores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=HYPERLINK("https://www.leilaoonline.com.br/lote/detalhe/333806", "001")</f>
      </c>
      <c r="B11" s="4" t="s">
        <f>=HYPERLINK("https://www.leilaoonline.com.br/lote/detalhe/333806", "CARRETA PARA TRANSPORTE DE PLATAFORMA")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=HYPERLINK("https://www.leilaoonline.com.br/lote/detalhe/333807", "002")</f>
      </c>
      <c r="B12" s="4" t="s">
        <f>=HYPERLINK("https://www.leilaoonline.com.br/lote/detalhe/333807", "DISTRIBUIDOR STARA HÉRCULES 10000 INÓX; ANO 2017; PESO: 3.807KG; CAP. DE CARGA: 5M³ - EQUIP.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51.000,00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=HYPERLINK("https://www.leilaoonline.com.br/lote/detalhe/333808", "003")</f>
      </c>
      <c r="B13" s="4" t="s">
        <f>=HYPERLINK("https://www.leilaoonline.com.br/lote/detalhe/333808", "ADUBADORA / DISTRIBUIDOR AGRÍCOLA; MARCA JMI; MODELO JM5050-TD - EQUIP.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=HYPERLINK("https://www.leilaoonline.com.br/lote/detalhe/333809", "004")</f>
      </c>
      <c r="B14" s="4" t="s">
        <f>=HYPERLINK("https://www.leilaoonline.com.br/lote/detalhe/333809", "TRATOR COM ADAPTAÇÃO PARA EMPILHADEIRA; CONFIG.: 4X2 - EQUIP. FUNCIONANDO - MAIS INFO. NAS ESPECIFICAÇÕES.")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=HYPERLINK("https://www.leilaoonline.com.br/lote/detalhe/333810", "005")</f>
      </c>
      <c r="B15" s="4" t="s">
        <f>=HYPERLINK("https://www.leilaoonline.com.br/lote/detalhe/333810", "CARROCERIA GRANELEIRA; MARCA: IMAVI; MODELO: TP 6518 AC; ESTR. DESTINADA AO TRANSP. DE GRÃOS - EQUIP.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=HYPERLINK("https://www.leilaoonline.com.br/lote/detalhe/333811", "006")</f>
      </c>
      <c r="B16" s="4" t="s">
        <f>=HYPERLINK("https://www.leilaoonline.com.br/lote/detalhe/333811", "TRATOR MARCA: VALMET; MODELO/TIPO: 980; TRAÇÃO: 4X4; MOTOR TURBO")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=HYPERLINK("https://www.leilaoonline.com.br/lote/detalhe/333812", "007")</f>
      </c>
      <c r="B17" s="4" t="s">
        <f>=HYPERLINK("https://www.leilaoonline.com.br/lote/detalhe/333812", "CALDEIRA INDUSTRIAL; MARCA: ATA; MODELO: MP-810; ANO 1994; FLAMOTUBULAR - EQUIP. FUNCIONANDO - MAIS INFO. NAS ESPECIFICAÇÕES")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=HYPERLINK("https://www.leilaoonline.com.br/lote/detalhe/333813", "008")</f>
      </c>
      <c r="B18" s="4" t="s">
        <f>=HYPERLINK("https://www.leilaoonline.com.br/lote/detalhe/333813", "BRITADOR DE MANDÍBULA MARCA PLANG MODELO 9026; EQUIP. COM MOTOR WEG - EQUIP. FUNCIONANDO")</f>
      </c>
      <c r="C18" s="4" t="inlineStr">
        <is>
          <t>Não vendido</t>
        </is>
      </c>
      <c r="D18" s="4" t="inlineStr">
        <is>
          <t>78</t>
        </is>
      </c>
      <c r="E18" s="5" t="inlineStr">
        <is>
          <t>54.250,00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=HYPERLINK("https://www.leilaoonline.com.br/lote/detalhe/333814", "009")</f>
      </c>
      <c r="B19" s="4" t="s">
        <f>=HYPERLINK("https://www.leilaoonline.com.br/lote/detalhe/333814", "PLANTADEIRA MARCA VALTRA; ANO 2023; CONF.: 10 LINHAS - EQUIP.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=HYPERLINK("https://www.leilaoonline.com.br/lote/detalhe/333815", "010")</f>
      </c>
      <c r="B20" s="4" t="s">
        <f>=HYPERLINK("https://www.leilaoonline.com.br/lote/detalhe/333815", "FLUTUANTE; DIMENSÕES: 8,00 M X 5,20 M; BASE EM FIBRA; CAP. APROX. PARA 25 PESSOAS")</f>
      </c>
      <c r="C20" s="4" t="inlineStr">
        <is>
          <t>Não vendido</t>
        </is>
      </c>
      <c r="D20" s="4" t="inlineStr">
        <is>
          <t>81</t>
        </is>
      </c>
      <c r="E20" s="5" t="inlineStr">
        <is>
          <t>35.000,00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=HYPERLINK("https://www.leilaoonline.com.br/lote/detalhe/333816", "011")</f>
      </c>
      <c r="B21" s="4" t="s">
        <f>=HYPERLINK("https://www.leilaoonline.com.br/lote/detalhe/333816", "PÁ CARREGADEIRA VOLVO COM MOTOR - DESMONTADA")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20.200,00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=HYPERLINK("https://www.leilaoonline.com.br/lote/detalhe/333817", "012")</f>
      </c>
      <c r="B22" s="4" t="s">
        <f>=HYPERLINK("https://www.leilaoonline.com.br/lote/detalhe/333817", "REBOQUE DE ABASTECIMENTO MARCA BOMBAS ANDRADE; CAP. 5.000 LITROS; DATA DE FAB.: 15/06/2007")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=HYPERLINK("https://www.leilaoonline.com.br/lote/detalhe/333818", "013")</f>
      </c>
      <c r="B23" s="4" t="s">
        <f>=HYPERLINK("https://www.leilaoonline.com.br/lote/detalhe/333818", "LOTE COM APROX. 30 UNIDADES DE ESTRUTURAS E COMPONENTES METÁLICOS DESTINADOS A CARREGADORES FRONTAIS E/OU IMPL. DE TRATORES")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17.500,00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=HYPERLINK("https://www.leilaoonline.com.br/lote/detalhe/334516", "014")</f>
      </c>
      <c r="B24" s="4" t="s">
        <f>=HYPERLINK("https://www.leilaoonline.com.br/lote/detalhe/334516", "veja o vídeo!! GERADOR 150 KVA CABINADO E SILENCIADO - MAIS INFO. NAS ESPECIFICAÇÕES")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=HYPERLINK("https://www.leilaoonline.com.br/lote/detalhe/334517", "015")</f>
      </c>
      <c r="B25" s="4" t="s">
        <f>=HYPERLINK("https://www.leilaoonline.com.br/lote/detalhe/334517", "GERADOR 500 KVA CABINADO; MOTOR CUMMINS NTA855; GABINETE BRUSHLESS; TENSÃO TRIFÁSICO 220V/380V (CORRENTE ATÉ 800A)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=HYPERLINK("https://www.leilaoonline.com.br/lote/detalhe/333853", "016")</f>
      </c>
      <c r="B26" s="4" t="s">
        <f>=HYPERLINK("https://www.leilaoonline.com.br/lote/detalhe/333853", "ESCAVADEIRA HIDRÁULICA MARCA CATERPILLAR MODELO 320DL; ANO 2017; CABINE FECHADA - EQUIP. FUNCIONANDO")</f>
      </c>
      <c r="C26" s="4" t="inlineStr">
        <is>
          <t>Não vendido</t>
        </is>
      </c>
      <c r="D26" s="4" t="inlineStr">
        <is>
          <t>125</t>
        </is>
      </c>
      <c r="E26" s="5" t="inlineStr">
        <is>
          <t>134.000,00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=HYPERLINK("https://www.leilaoonline.com.br/lote/detalhe/333854", "017")</f>
      </c>
      <c r="B27" s="4" t="s">
        <f>=HYPERLINK("https://www.leilaoonline.com.br/lote/detalhe/333854", "UNIDADE PARCIALMENTE DESMONTADA DE ESCAVADEIRA SOBRE ESTEIRAS; CABINE PRESENTE; MOTOR INSTALADO")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=HYPERLINK("https://www.leilaoonline.com.br/lote/detalhe/333858", "018")</f>
      </c>
      <c r="B28" s="4" t="s">
        <f>=HYPERLINK("https://www.leilaoonline.com.br/lote/detalhe/333858", "PÁ CARREGADEIRA MARCA HYUNDAI MODELO HL770-7A; ANO 2011 - EQUIP. FUNCIONANDO, FALTANDO APENAS O DIFERENCIAL")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18.950,00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=HYPERLINK("https://www.leilaoonline.com.br/lote/detalhe/333859", "019")</f>
      </c>
      <c r="B29" s="4" t="s">
        <f>=HYPERLINK("https://www.leilaoonline.com.br/lote/detalhe/333859", "BRITADOR DE MANDÍBULA MARCA TELSMITH; MODELO / MEDIDA: 100/80 - EQUIP. FUNCIONANDO")</f>
      </c>
      <c r="C29" s="4" t="inlineStr">
        <is>
          <t>Não vendido</t>
        </is>
      </c>
      <c r="D29" s="4" t="inlineStr">
        <is>
          <t>109</t>
        </is>
      </c>
      <c r="E29" s="5" t="inlineStr">
        <is>
          <t>202.900,00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=HYPERLINK("https://www.leilaoonline.com.br/lote/detalhe/333860", "020")</f>
      </c>
      <c r="B30" s="4" t="s">
        <f>=HYPERLINK("https://www.leilaoonline.com.br/lote/detalhe/333860", "TRATOR AGRÍCOLA MARCA MASSEY FERGUSON MODELO MF 5709; ANO 2018/2019 - EQUIP. FUNCIONANDO")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85.000,00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=HYPERLINK("https://www.leilaoonline.com.br/lote/detalhe/333861", "021")</f>
      </c>
      <c r="B31" s="4" t="s">
        <f>=HYPERLINK("https://www.leilaoonline.com.br/lote/detalhe/333861", "BATE-ESTACA SOBRE ESTEIRAS MARCA XUZHOU MODELO JZU60; ANO 2012 - EQUIP. FUNCIONANDO - MAIS INFO. NAS ESPECIFICAÇÕES")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12.500,00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=HYPERLINK("https://www.leilaoonline.com.br/lote/detalhe/333862", "022")</f>
      </c>
      <c r="B32" s="4" t="s">
        <f>=HYPERLINK("https://www.leilaoonline.com.br/lote/detalhe/333862", "GRADE ARADORA; MARCA BALDAN; MODELO CRI; 24 DISCOS RECORTADOS DE 28 POL.; ANO 2020; CONTROLE REMOTO - EQUIP. FUNCIONANDO")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16.150,00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=HYPERLINK("https://www.leilaoonline.com.br/lote/detalhe/333863", "023")</f>
      </c>
      <c r="B33" s="4" t="s">
        <f>=HYPERLINK("https://www.leilaoonline.com.br/lote/detalhe/333863", "SUBSOLADOR / ESCARIFICADOR MARCA STARA; MODELO FOX 11H; ANO 2020; 11 HASTES; PESO: 3.820KG - EQUIP. FUNCIONANDO")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26.000,00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=HYPERLINK("https://www.leilaoonline.com.br/lote/detalhe/333864", "024")</f>
      </c>
      <c r="B34" s="4" t="s">
        <f>=HYPERLINK("https://www.leilaoonline.com.br/lote/detalhe/333864", "CONJUNTO MOTOBOMBA; MARCA KSB; MODELO WKL 80/5; ANO DE FABR. 1979 - EQUIP.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=HYPERLINK("https://www.leilaoonline.com.br/lote/detalhe/333865", "025")</f>
      </c>
      <c r="B35" s="4" t="s">
        <f>=HYPERLINK("https://www.leilaoonline.com.br/lote/detalhe/333865", "TRITURADOR / MOINHO FORRAGEIRO ESTACIONÁRIO PARA FORRAGENS E MATERIAIS AGRÍCOLAS")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=HYPERLINK("https://www.leilaoonline.com.br/lote/detalhe/333866", "026")</f>
      </c>
      <c r="B36" s="4" t="s">
        <f>=HYPERLINK("https://www.leilaoonline.com.br/lote/detalhe/333866", "MOINHO / TRITURADOR DE GRÃOS ESTACIONÁRIO - EQUIP.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=HYPERLINK("https://www.leilaoonline.com.br/lote/detalhe/333867", "027")</f>
      </c>
      <c r="B37" s="4" t="s">
        <f>=HYPERLINK("https://www.leilaoonline.com.br/lote/detalhe/333867", "SEMEADORA - ADUBADEIRA MARCA CASE IH; MODELO 3215 EASY RISER - EQUIP. FUNCIONANDO")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43.600,00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=HYPERLINK("https://www.leilaoonline.com.br/lote/detalhe/333868", "028")</f>
      </c>
      <c r="B38" s="4" t="s">
        <f>=HYPERLINK("https://www.leilaoonline.com.br/lote/detalhe/333868", "PLANTADEIRA / SEMEADORA - ADUBADORA MARCA SEMEATO; MODELO MASTER 13/15; 13 LINHAS; SISTEMA DE PLANTIO DIRETO - EQUIP.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=HYPERLINK("https://www.leilaoonline.com.br/lote/detalhe/333869", "029")</f>
      </c>
      <c r="B39" s="4" t="s">
        <f>=HYPERLINK("https://www.leilaoonline.com.br/lote/detalhe/333869", "PULVERIZADOR AUTOPROPELIDO; MARCA STARA; MODELO GLADIATOR; ANO 2012; SISTEMA HIDROSTÁTICO 4X4 - EQUIP. FUNCIONANDO")</f>
      </c>
      <c r="C39" s="4" t="inlineStr">
        <is>
          <t>Não vendido</t>
        </is>
      </c>
      <c r="D39" s="4" t="inlineStr">
        <is>
          <t>154</t>
        </is>
      </c>
      <c r="E39" s="5" t="inlineStr">
        <is>
          <t>45.550,00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=HYPERLINK("https://www.leilaoonline.com.br/lote/detalhe/333870", "030")</f>
      </c>
      <c r="B40" s="4" t="s">
        <f>=HYPERLINK("https://www.leilaoonline.com.br/lote/detalhe/333870", "TRATOR VALTRA / VALMET MODELO 1680; TRAÇÃO 4X4 - EQUIP. FUNCIONANDO")</f>
      </c>
      <c r="C40" s="4" t="inlineStr">
        <is>
          <t>Não vendido</t>
        </is>
      </c>
      <c r="D40" s="4" t="inlineStr">
        <is>
          <t>79</t>
        </is>
      </c>
      <c r="E40" s="5" t="inlineStr">
        <is>
          <t>43.750,00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=HYPERLINK("https://www.leilaoonline.com.br/lote/detalhe/333871", "031")</f>
      </c>
      <c r="B41" s="4" t="s">
        <f>=HYPERLINK("https://www.leilaoonline.com.br/lote/detalhe/333871", "TRATOR AGRÍCOLA MARCA VALTRA; MODELO BM110; TRAÇÃO 4X4 - EQUIP. FUNCIONANDO")</f>
      </c>
      <c r="C41" s="4" t="inlineStr">
        <is>
          <t>Não vendido</t>
        </is>
      </c>
      <c r="D41" s="4" t="inlineStr">
        <is>
          <t>65</t>
        </is>
      </c>
      <c r="E41" s="5" t="inlineStr">
        <is>
          <t>42.800,00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=HYPERLINK("https://www.leilaoonline.com.br/lote/detalhe/333872", "032")</f>
      </c>
      <c r="B42" s="4" t="s">
        <f>=HYPERLINK("https://www.leilaoonline.com.br/lote/detalhe/333872", "TRATOR AGRÍCOLA MARCA CASE IH; MODELO MXM 165; TRATOR CABINADO - EQUIP. FUNCIONANDO")</f>
      </c>
      <c r="C42" s="4" t="inlineStr">
        <is>
          <t>Não vendido</t>
        </is>
      </c>
      <c r="D42" s="4" t="inlineStr">
        <is>
          <t>132</t>
        </is>
      </c>
      <c r="E42" s="5" t="inlineStr">
        <is>
          <t>63.950,00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=HYPERLINK("https://www.leilaoonline.com.br/lote/detalhe/333873", "033")</f>
      </c>
      <c r="B43" s="4" t="s">
        <f>=HYPERLINK("https://www.leilaoonline.com.br/lote/detalhe/333873", "ROTATIVA / ENXADA ROTATIVA AGRÍCOLA PARA PREPARO DO SOLO - EQUIP.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=HYPERLINK("https://www.leilaoonline.com.br/lote/detalhe/333874", "034")</f>
      </c>
      <c r="B44" s="4" t="s">
        <f>=HYPERLINK("https://www.leilaoonline.com.br/lote/detalhe/333874", "PLANTADEIRA; MARCA JUMIL; MODELO JM 2400; ANO 2005; 5 LINHAS; SISTEMA PNEUMÁTICO A VÁCUO - EQUIP.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=HYPERLINK("https://www.leilaoonline.com.br/lote/detalhe/333875", "035")</f>
      </c>
      <c r="B45" s="4" t="s">
        <f>=HYPERLINK("https://www.leilaoonline.com.br/lote/detalhe/333875", "TRINCHA AGRÍCOLA MARCA HM AGRO; MODELO SOBERANO 3300 - EQUIP.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6.000,00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=HYPERLINK("https://www.leilaoonline.com.br/lote/detalhe/333876", "036")</f>
      </c>
      <c r="B46" s="4" t="s">
        <f>=HYPERLINK("https://www.leilaoonline.com.br/lote/detalhe/333876", "DISTRIBUIDOR MINAME DE ADUBO E CALCÁRIO - EQUIP.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=HYPERLINK("https://www.leilaoonline.com.br/lote/detalhe/333877", "037")</f>
      </c>
      <c r="B47" s="4" t="s">
        <f>=HYPERLINK("https://www.leilaoonline.com.br/lote/detalhe/333877", "SEMEADEIRA - ADUBADORA MARCA PLANTI CENTER; MODELO SFR 27.000; 27 LINHAS PANTOGRÁFICAS EXTRA PESADAS - EQUIP. FUNCIONANDO")</f>
      </c>
      <c r="C47" s="4" t="inlineStr">
        <is>
          <t>Não vendido</t>
        </is>
      </c>
      <c r="D47" s="4" t="inlineStr">
        <is>
          <t>83</t>
        </is>
      </c>
      <c r="E47" s="5" t="inlineStr">
        <is>
          <t>90.150,00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=HYPERLINK("https://www.leilaoonline.com.br/lote/detalhe/333878", "038")</f>
      </c>
      <c r="B48" s="4" t="s">
        <f>=HYPERLINK("https://www.leilaoonline.com.br/lote/detalhe/333878", "PULVERIZADOR MARCA JACTO; MODELO ADVANCE VORTEX; BARRAS DE PULVERIZAÇÃO COM 18 METROS - EQUIP. FUNCIONANDO")</f>
      </c>
      <c r="C48" s="4" t="inlineStr">
        <is>
          <t>Não vendido</t>
        </is>
      </c>
      <c r="D48" s="4" t="inlineStr">
        <is>
          <t>47</t>
        </is>
      </c>
      <c r="E48" s="5" t="inlineStr">
        <is>
          <t>18.000,00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=HYPERLINK("https://www.leilaoonline.com.br/lote/detalhe/333879", "039")</f>
      </c>
      <c r="B49" s="4" t="s">
        <f>=HYPERLINK("https://www.leilaoonline.com.br/lote/detalhe/333879", "GRADE ARADORA MARCA BALDAN; GRADE DE ARRASTO COM DISCOS RECORTADOS - EQUIP.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5.150,00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=HYPERLINK("https://www.leilaoonline.com.br/lote/detalhe/333880", "040")</f>
      </c>
      <c r="B50" s="4" t="s">
        <f>=HYPERLINK("https://www.leilaoonline.com.br/lote/detalhe/333880", "SUBSOLADOR / ESCARIFICADOR MARCA STARA; MODELO ASA LASER; 5 HASTES - EQUIP.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5.750,00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=HYPERLINK("https://www.leilaoonline.com.br/lote/detalhe/333881", "041")</f>
      </c>
      <c r="B51" s="4" t="s">
        <f>=HYPERLINK("https://www.leilaoonline.com.br/lote/detalhe/333881", "ARADO DE AIVECAS; 4 CORPOS; ESTRUTURA REFORÇADA; RODADO PARA TRANSPORTE E CONTROLE DE PROFUNDIDADE - EQUIP.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=HYPERLINK("https://www.leilaoonline.com.br/lote/detalhe/333882", "042")</f>
      </c>
      <c r="B52" s="4" t="s">
        <f>=HYPERLINK("https://www.leilaoonline.com.br/lote/detalhe/333882", "CARRETA-TANQUE MARCA INCOMAGRI; MODELO CTIN 4000; CAP. 4.000 LITROS - EQUIP. FUNCIONANDO")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9.500,00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=HYPERLINK("https://www.leilaoonline.com.br/lote/detalhe/333883", "043")</f>
      </c>
      <c r="B53" s="4" t="s">
        <f>=HYPERLINK("https://www.leilaoonline.com.br/lote/detalhe/333883", "BRITADOR CÔNICO MARCA RENCO; MOTOR ELÉTRICO DE 200 KVA; ESTR. METÁLICA DE SUSTENTAÇÃO INCLUSA - EQUIP. FUNCIONANDO")</f>
      </c>
      <c r="C53" s="4" t="inlineStr">
        <is>
          <t>Não vendido</t>
        </is>
      </c>
      <c r="D53" s="4" t="inlineStr">
        <is>
          <t>167</t>
        </is>
      </c>
      <c r="E53" s="5" t="inlineStr">
        <is>
          <t>92.650,00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=HYPERLINK("https://www.leilaoonline.com.br/lote/detalhe/333884", "044")</f>
      </c>
      <c r="B54" s="4" t="s">
        <f>=HYPERLINK("https://www.leilaoonline.com.br/lote/detalhe/333884", "BOMBA DE IRRIGAÇÃO 2 ESTÁGIOS; DIÂMETRO DE 6 POL.; MOTOR DE 175 CV; ROTAÇÃO 1.785 RPM - EQUIP. PAROU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4.650,00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=HYPERLINK("https://www.leilaoonline.com.br/lote/detalhe/333885", "045")</f>
      </c>
      <c r="B55" s="4" t="s">
        <f>=HYPERLINK("https://www.leilaoonline.com.br/lote/detalhe/333885", "TURBINA PARA GERAÇÃO DE ENERGIA; ACOMPANHA GERADOR; EQUIP. COM CHAVE CONTROLADORA DE ENERGIA")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4.000,00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=HYPERLINK("https://www.leilaoonline.com.br/lote/detalhe/333886", "046")</f>
      </c>
      <c r="B56" s="4" t="s">
        <f>=HYPERLINK("https://www.leilaoonline.com.br/lote/detalhe/333886", "LOTE C/ 3 DISJUNTORES INDUSTRIAIS - FUNCIONANDO - MAIS INFO. NAS IMAGENS")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=HYPERLINK("https://www.leilaoonline.com.br/lote/detalhe/333887", "047")</f>
      </c>
      <c r="B57" s="4" t="s">
        <f>=HYPERLINK("https://www.leilaoonline.com.br/lote/detalhe/333887", "LOTE C/ 4 PLANTADEIRAS DE GRÃOS, SENDO 01 PLANTADEIRA MARCA TATU E 03 PLANTADEIRAS MARCA SEMEATO")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=HYPERLINK("https://www.leilaoonline.com.br/lote/detalhe/333888", "048")</f>
      </c>
      <c r="B58" s="4" t="s">
        <f>=HYPERLINK("https://www.leilaoonline.com.br/lote/detalhe/333888", "veja o vídeo!! PÁ CARREGADEIRA MARCA CATERPILLAR; MODELO 938G; ANO 2002; ARTICULADA COM CONCHA FRONTAL; CABINE FECHADA - MÁQ.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51.350,00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=HYPERLINK("https://www.leilaoonline.com.br/lote/detalhe/333889", "049")</f>
      </c>
      <c r="B59" s="4" t="s">
        <f>=HYPERLINK("https://www.leilaoonline.com.br/lote/detalhe/333889", "PULVERIZADOR AUTOPROPELIDO MARCA CASE IH; MODELO PATRIOT 350 - EQUIP.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29.950,00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=HYPERLINK("https://www.leilaoonline.com.br/lote/detalhe/333890", "050")</f>
      </c>
      <c r="B60" s="4" t="s">
        <f>=HYPERLINK("https://www.leilaoonline.com.br/lote/detalhe/333890", "PÁ CARREGADEIRA MARCA SEM MODELO 638; ANO 2016; MOTOR 6BT5.9-C125 - EQUIP. FUNCIONANDO")</f>
      </c>
      <c r="C60" s="4" t="inlineStr">
        <is>
          <t>Não vendido</t>
        </is>
      </c>
      <c r="D60" s="4" t="inlineStr">
        <is>
          <t>87</t>
        </is>
      </c>
      <c r="E60" s="5" t="inlineStr">
        <is>
          <t>71.200,00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=HYPERLINK("https://www.leilaoonline.com.br/lote/detalhe/334200", "051")</f>
      </c>
      <c r="B61" s="4" t="s">
        <f>=HYPERLINK("https://www.leilaoonline.com.br/lote/detalhe/334200", "MISTURADOR EQUIPADO C/ MOTOR ELÉTRICO E REDUTOR; 1,50M DE LARG.")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=HYPERLINK("https://www.leilaoonline.com.br/lote/detalhe/334201", "052")</f>
      </c>
      <c r="B62" s="4" t="s">
        <f>=HYPERLINK("https://www.leilaoonline.com.br/lote/detalhe/334201", "ENGENHO DE MOER CANA MARCA PIEROTTI; EQUIP. COM REDUTOR; MONTADO SOBRE CARRETA")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=HYPERLINK("https://www.leilaoonline.com.br/lote/detalhe/334202", "053")</f>
      </c>
      <c r="B63" s="4" t="s">
        <f>=HYPERLINK("https://www.leilaoonline.com.br/lote/detalhe/334202", "CARRETA AGRÍCOLA PARA TRANSPORTE; CAP. INDICADA: 3.000KG")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=HYPERLINK("https://www.leilaoonline.com.br/lote/detalhe/334203", "054")</f>
      </c>
      <c r="B64" s="4" t="s">
        <f>=HYPERLINK("https://www.leilaoonline.com.br/lote/detalhe/334203", "CARRETA AGRÍCOLA PARA TRANSPORTE; CAP. INDICADA: 3.000KG")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=HYPERLINK("https://www.leilaoonline.com.br/lote/detalhe/334204", "055")</f>
      </c>
      <c r="B65" s="4" t="s">
        <f>=HYPERLINK("https://www.leilaoonline.com.br/lote/detalhe/334204", "CARRETA AGRÍCOLA PARA TRANSPORTE; CAP. INDICADA: 3.000KG")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=HYPERLINK("https://www.leilaoonline.com.br/lote/detalhe/334205", "056")</f>
      </c>
      <c r="B66" s="4" t="s">
        <f>=HYPERLINK("https://www.leilaoonline.com.br/lote/detalhe/334205", "CARRETA AGRÍCOLA PARA TRANSPORTE; CAP. INDICADA: 3.000KG")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=HYPERLINK("https://www.leilaoonline.com.br/lote/detalhe/334206", "057")</f>
      </c>
      <c r="B67" s="4" t="s">
        <f>=HYPERLINK("https://www.leilaoonline.com.br/lote/detalhe/334206", "CARRETA AGRÍCOLA PARA TRANSPORTE; CAP. INDICADA: 3.000KG")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=HYPERLINK("https://www.leilaoonline.com.br/lote/detalhe/334207", "058")</f>
      </c>
      <c r="B68" s="4" t="s">
        <f>=HYPERLINK("https://www.leilaoonline.com.br/lote/detalhe/334207", "CARRETA AGRÍCOLA PARA TRANSPORTE; CAP. INDICADA: 3.000KG")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=HYPERLINK("https://www.leilaoonline.com.br/lote/detalhe/334208", "059")</f>
      </c>
      <c r="B69" s="4" t="s">
        <f>=HYPERLINK("https://www.leilaoonline.com.br/lote/detalhe/334208", "CARRETA-TANQUE C/ RESERVATÓRIO DE FIBRA. CAP. INDICADA: 4.000L")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=HYPERLINK("https://www.leilaoonline.com.br/lote/detalhe/334210", "061")</f>
      </c>
      <c r="B70" s="4" t="s">
        <f>=HYPERLINK("https://www.leilaoonline.com.br/lote/detalhe/334210", "CARRETA DE ARRASTO PARA TRANSPORTE DE MÁQUINAS; MARCA KUHN MODELO CTM 8000")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5.600,00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=HYPERLINK("https://www.leilaoonline.com.br/lote/detalhe/334211", "062")</f>
      </c>
      <c r="B71" s="4" t="s">
        <f>=HYPERLINK("https://www.leilaoonline.com.br/lote/detalhe/334211", "CARRETA DE ARRASTO PARA TRANSPORTE DE MÁQUINAS; MARCA KUHN MODELO CTM 8000")</f>
      </c>
      <c r="C71" s="4" t="inlineStr">
        <is>
          <t>Vendido</t>
        </is>
      </c>
      <c r="D71" s="4" t="inlineStr">
        <is>
          <t>5</t>
        </is>
      </c>
      <c r="E71" s="5" t="inlineStr">
        <is>
          <t>5.150,00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=HYPERLINK("https://www.leilaoonline.com.br/lote/detalhe/334212", "063")</f>
      </c>
      <c r="B72" s="4" t="s">
        <f>=HYPERLINK("https://www.leilaoonline.com.br/lote/detalhe/334212", "CARRETA DE ARRASTO PARA TRANSPORTE DE MÁQUINAS; MARCA KUHN MODELO CTM 8000")</f>
      </c>
      <c r="C72" s="4" t="inlineStr">
        <is>
          <t>Vendido</t>
        </is>
      </c>
      <c r="D72" s="4" t="inlineStr">
        <is>
          <t>3</t>
        </is>
      </c>
      <c r="E72" s="5" t="inlineStr">
        <is>
          <t>5.650,00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=HYPERLINK("https://www.leilaoonline.com.br/lote/detalhe/334213", "064")</f>
      </c>
      <c r="B73" s="4" t="s">
        <f>=HYPERLINK("https://www.leilaoonline.com.br/lote/detalhe/334213", "PULVERIZADOR AGRÍCOLA MARCA STARA; CAP. 500L")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=HYPERLINK("https://www.leilaoonline.com.br/lote/detalhe/334214", "065")</f>
      </c>
      <c r="B74" s="4" t="s">
        <f>=HYPERLINK("https://www.leilaoonline.com.br/lote/detalhe/334214", "MÁQUINA ROTATIVA CWA OURINHOS; SISTEMA A CARVÃO E LENHA; EQUIP. C/ MOTORREDUTOR")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=HYPERLINK("https://www.leilaoonline.com.br/lote/detalhe/334215", "066")</f>
      </c>
      <c r="B75" s="4" t="s">
        <f>=HYPERLINK("https://www.leilaoonline.com.br/lote/detalhe/334215", "BOCA DE COLHEDORA PARA 6 LINHAS")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=HYPERLINK("https://www.leilaoonline.com.br/lote/detalhe/334216", "067")</f>
      </c>
      <c r="B76" s="4" t="s">
        <f>=HYPERLINK("https://www.leilaoonline.com.br/lote/detalhe/334216", "PLANTADEIRA JOHN DEERE")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=HYPERLINK("https://www.leilaoonline.com.br/lote/detalhe/334217", "068")</f>
      </c>
      <c r="B77" s="4" t="s">
        <f>=HYPERLINK("https://www.leilaoonline.com.br/lote/detalhe/334217", "IMPLEMENTO AGRÍCOLA DMB")</f>
      </c>
      <c r="C77" s="4" t="inlineStr">
        <is>
          <t>Vendido</t>
        </is>
      </c>
      <c r="D77" s="4" t="inlineStr">
        <is>
          <t>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=HYPERLINK("https://www.leilaoonline.com.br/lote/detalhe/334218", "069")</f>
      </c>
      <c r="B78" s="4" t="s">
        <f>=HYPERLINK("https://www.leilaoonline.com.br/lote/detalhe/334218", "veja o vídeo!! LOTE C/ 30 PNEUS AGRÍCOLAS COM E SEM RODAS")</f>
      </c>
      <c r="C78" s="4" t="inlineStr">
        <is>
          <t>Vendido</t>
        </is>
      </c>
      <c r="D78" s="4" t="inlineStr">
        <is>
          <t>49</t>
        </is>
      </c>
      <c r="E78" s="5" t="inlineStr">
        <is>
          <t>19.750,00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=HYPERLINK("https://www.leilaoonline.com.br/lote/detalhe/334219", "070")</f>
      </c>
      <c r="B79" s="4" t="s">
        <f>=HYPERLINK("https://www.leilaoonline.com.br/lote/detalhe/334219", "ADUBADOR AGRÍCOLA MARCA BALDAN")</f>
      </c>
      <c r="C79" s="4" t="inlineStr">
        <is>
          <t>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=HYPERLINK("https://www.leilaoonline.com.br/lote/detalhe/334220", "071")</f>
      </c>
      <c r="B80" s="4" t="s">
        <f>=HYPERLINK("https://www.leilaoonline.com.br/lote/detalhe/334220", "PLANTADEIRA / ADUBADEIRA AGRÍCOLA TATU")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=HYPERLINK("https://www.leilaoonline.com.br/lote/detalhe/334222", "073")</f>
      </c>
      <c r="B81" s="4" t="s">
        <f>=HYPERLINK("https://www.leilaoonline.com.br/lote/detalhe/334222", "LOTE C/ 3 RESFRIADORES")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=HYPERLINK("https://www.leilaoonline.com.br/lote/detalhe/334275", "074")</f>
      </c>
      <c r="B82" s="4" t="s">
        <f>=HYPERLINK("https://www.leilaoonline.com.br/lote/detalhe/334275", "TURBINA DE GERAR ENERGIA C/ GERADOR C/ CHAVE CONTROLADOR DE ENERGIA")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=HYPERLINK("https://www.leilaoonline.com.br/lote/detalhe/334276", "075")</f>
      </c>
      <c r="B83" s="4" t="s">
        <f>=HYPERLINK("https://www.leilaoonline.com.br/lote/detalhe/334276", "TURBINA DE GERAR ENERGIA C/ GERADOR DE 200 KVA")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=HYPERLINK("https://www.leilaoonline.com.br/lote/detalhe/334367", "076")</f>
      </c>
      <c r="B84" s="4" t="s">
        <f>=HYPERLINK("https://www.leilaoonline.com.br/lote/detalhe/334367", "TORNO MECÂNICO CONVENCIONAL; MARCA IMOR/ROMI; MODELO IMOR-520 - EQUIP. FUNCIONANDO")</f>
      </c>
      <c r="C84" s="4" t="inlineStr">
        <is>
          <t>Não vendido</t>
        </is>
      </c>
      <c r="D84" s="4" t="inlineStr">
        <is>
          <t>24</t>
        </is>
      </c>
      <c r="E84" s="5" t="inlineStr">
        <is>
          <t>16.500,00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=HYPERLINK("https://www.leilaoonline.com.br/lote/detalhe/334368", "077")</f>
      </c>
      <c r="B85" s="4" t="s">
        <f>=HYPERLINK("https://www.leilaoonline.com.br/lote/detalhe/334368", "TORNO MECÂNICO CONVENCIONAL ROMI; LINHA IMOR; MODELO IMOR-520 - EQUIP. FUNCIONANDO")</f>
      </c>
      <c r="C85" s="4" t="inlineStr">
        <is>
          <t>Vendido</t>
        </is>
      </c>
      <c r="D85" s="4" t="inlineStr">
        <is>
          <t>53</t>
        </is>
      </c>
      <c r="E85" s="5" t="inlineStr">
        <is>
          <t>26.500,00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=HYPERLINK("https://www.leilaoonline.com.br/lote/detalhe/334369", "078")</f>
      </c>
      <c r="B86" s="4" t="s">
        <f>=HYPERLINK("https://www.leilaoonline.com.br/lote/detalhe/334369", "FRESADORA FERRAMENTEIRA VERTICAL; MARCA MANROD; MODELO MR-9400VC; ANO 2025; ALIMENTAÇÃO 220/380V; TRIFÁSICA; C/ INDICADOR DIGITAL NOS EIXOS X, Y E Z - EQUIP. FUNCIONANDO")</f>
      </c>
      <c r="C86" s="4" t="inlineStr">
        <is>
          <t>Não vendido</t>
        </is>
      </c>
      <c r="D86" s="4" t="inlineStr">
        <is>
          <t>205</t>
        </is>
      </c>
      <c r="E86" s="5" t="inlineStr">
        <is>
          <t>61.500,00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=HYPERLINK("https://www.leilaoonline.com.br/lote/detalhe/334370", "079")</f>
      </c>
      <c r="B87" s="4" t="s">
        <f>=HYPERLINK("https://www.leilaoonline.com.br/lote/detalhe/334370", "TORNO MECÂNICO CONVENCIONAL ROMI/IMOR; MODELO IMOR-520; C/ PLACA DE 3 CASTANHAS, TORRE PORTA-FERRAMENTAS E CONTRAPONTO - EQUIP. FUNCIONANDO")</f>
      </c>
      <c r="C87" s="4" t="inlineStr">
        <is>
          <t>Vendido</t>
        </is>
      </c>
      <c r="D87" s="4" t="inlineStr">
        <is>
          <t>77</t>
        </is>
      </c>
      <c r="E87" s="5" t="inlineStr">
        <is>
          <t>27.250,00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=HYPERLINK("https://www.leilaoonline.com.br/lote/detalhe/334373", "080")</f>
      </c>
      <c r="B88" s="4" t="s">
        <f>=HYPERLINK("https://www.leilaoonline.com.br/lote/detalhe/334373", "BOCA COLHEDEIRA DE 6 LINHAS")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=HYPERLINK("https://www.leilaoonline.com.br/lote/detalhe/333851", "081")</f>
      </c>
      <c r="B89" s="4" t="s">
        <f>=HYPERLINK("https://www.leilaoonline.com.br/lote/detalhe/333851", "LOTE C/ APROX. 40 TON. DE CORDOALHA USADO; DIÂMETRO APROX. 19 MM")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6.000,00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=HYPERLINK("https://www.leilaoonline.com.br/lote/detalhe/333852", "082")</f>
      </c>
      <c r="B90" s="4" t="s">
        <f>=HYPERLINK("https://www.leilaoonline.com.br/lote/detalhe/333852", "LOTE C/ 4 UNIDADES DE MARTELETES ROMPEORES HIDRÁULICOS PARA ESCAVADEIRA; MARCA OU INSCRIÇÃO APARENTE: MX")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=HYPERLINK("https://www.leilaoonline.com.br/lote/detalhe/334518", "083")</f>
      </c>
      <c r="B91" s="4" t="s">
        <f>=HYPERLINK("https://www.leilaoonline.com.br/lote/detalhe/334518", "veja o vídeo!! LOTE C/ APROX. 53 BOMBAS SUBMERSÍVEIS ELÉTRICAS PARA DRENAGEM; MARCA SULZER; MODELO MINI 70GT - MAIS INFO. NAS ESPECIFICAÇÕES")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=HYPERLINK("https://www.leilaoonline.com.br/lote/detalhe/334525", "084")</f>
      </c>
      <c r="B92" s="4" t="s">
        <f>=HYPERLINK("https://www.leilaoonline.com.br/lote/detalhe/334525", "TORNO MECÂNICO DE BANCADA MARCA MANROD; MODELO MR-334, 220V; 1.100W; ANO 2024 - EQUIP. FUNCIONANDO, SEM USO")</f>
      </c>
      <c r="C92" s="4" t="inlineStr">
        <is>
          <t>Não vendido</t>
        </is>
      </c>
      <c r="D92" s="4" t="inlineStr">
        <is>
          <t>24</t>
        </is>
      </c>
      <c r="E92" s="5" t="inlineStr">
        <is>
          <t>10.750,00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=HYPERLINK("https://www.leilaoonline.com.br/lote/detalhe/334154", "1000")</f>
      </c>
      <c r="B93" s="4" t="s">
        <f>=HYPERLINK("https://www.leilaoonline.com.br/lote/detalhe/334154", "veja o vídeo!! PÁ CARREGADEIRA MARCA HYUNDAI MODELO HL770-7A - EQUIP. FUNCIONANDO")</f>
      </c>
      <c r="C93" s="4" t="inlineStr">
        <is>
          <t>Não vendido</t>
        </is>
      </c>
      <c r="D93" s="4" t="inlineStr">
        <is>
          <t>13</t>
        </is>
      </c>
      <c r="E93" s="5" t="inlineStr">
        <is>
          <t>49.750,00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=HYPERLINK("https://www.leilaoonline.com.br/lote/detalhe/333225", "1001")</f>
      </c>
      <c r="B94" s="4" t="s">
        <f>=HYPERLINK("https://www.leilaoonline.com.br/lote/detalhe/333225", "CALANDRA DE 1.60M DE COMPRIMENTO; EIXOS DE 10 POLEGADAS; DOBRA CHAPA ATÉ 1 E 1/4")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=HYPERLINK("https://www.leilaoonline.com.br/lote/detalhe/333226", "1002")</f>
      </c>
      <c r="B95" s="4" t="s">
        <f>=HYPERLINK("https://www.leilaoonline.com.br/lote/detalhe/333226", "BRITADOR CÔNICO MARCA FAÇO 120F C/ MOTOR ")</f>
      </c>
      <c r="C95" s="4" t="inlineStr">
        <is>
          <t>Não vendido</t>
        </is>
      </c>
      <c r="D95" s="4" t="inlineStr">
        <is>
          <t>104</t>
        </is>
      </c>
      <c r="E95" s="5" t="inlineStr">
        <is>
          <t>170.250,00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=HYPERLINK("https://www.leilaoonline.com.br/lote/detalhe/333227", "1003")</f>
      </c>
      <c r="B96" s="4" t="s">
        <f>=HYPERLINK("https://www.leilaoonline.com.br/lote/detalhe/333227", "GUINCHO PARÁ 40 TON.; MARCA VILLARES - EQUIP. FUNCIONANDO")</f>
      </c>
      <c r="C96" s="4" t="inlineStr">
        <is>
          <t>Não vendido</t>
        </is>
      </c>
      <c r="D96" s="4" t="inlineStr">
        <is>
          <t>156</t>
        </is>
      </c>
      <c r="E96" s="5" t="inlineStr">
        <is>
          <t>102.250,00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=HYPERLINK("https://www.leilaoonline.com.br/lote/detalhe/333228", "1004")</f>
      </c>
      <c r="B97" s="4" t="s">
        <f>=HYPERLINK("https://www.leilaoonline.com.br/lote/detalhe/333228", "GUINCHO DE ELEVAÇÃO PARA ELÉTRICA DE ALTA TENSÃO")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=HYPERLINK("https://www.leilaoonline.com.br/lote/detalhe/333229", "1005")</f>
      </c>
      <c r="B98" s="4" t="s">
        <f>=HYPERLINK("https://www.leilaoonline.com.br/lote/detalhe/333229", "GERADOR DE ENERGIA GÁS NATURAL DE 110KVA")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7.000,00</t>
        </is>
      </c>
      <c r="F9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2026-09-20T02:00:42.00Z</dcterms:created>
  <dc:creator>Tellks Tecnologia</dc:creator>
  <cp:revision>0</cp:revision>
</cp:coreProperties>
</file>