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Palio Sport. 13 • Onix LT2 25 • Fit 15 • H. Shadow • Sportage 15 • Picanto 10 • Corsa Maxx 09 • Tracker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30/07/2026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=HYPERLINK("https://www.leilaoonline.com.br/lote/detalhe/333371", "005")</f>
      </c>
      <c r="B11" s="4" t="s">
        <f>=HYPERLINK("https://www.leilaoonline.com.br/lote/detalhe/333371", "veja o vídeo!! HONDA/FIT EX CVT; 2015/2015; BRANCA; ALCO./GASOL. - FUNCIONANDO - IPVA 2026 OK")</f>
      </c>
      <c r="C11" s="4" t="inlineStr">
        <is>
          <t>Aguardando</t>
        </is>
      </c>
      <c r="D11" s="4" t="inlineStr">
        <is>
          <t>0</t>
        </is>
      </c>
      <c r="E11" s="5" t="inlineStr">
        <is>
          <t>20.000,00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=HYPERLINK("https://www.leilaoonline.com.br/lote/detalhe/333349", "010")</f>
      </c>
      <c r="B12" s="4" t="s">
        <f>=HYPERLINK("https://www.leilaoonline.com.br/lote/detalhe/333349", "veja o vídeo!! CHEV/ONIX 10MT LT2; 2024/2025; PRETA; ALCO./GASOL. - FUNC. - IPVA 2026 OK - APROX. 9.850KM - FIPE APROX.: R$ 73.211,00")</f>
      </c>
      <c r="C12" s="4" t="inlineStr">
        <is>
          <t>Aguardando</t>
        </is>
      </c>
      <c r="D12" s="4" t="inlineStr">
        <is>
          <t>0</t>
        </is>
      </c>
      <c r="E12" s="5" t="inlineStr">
        <is>
          <t>20.000,00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=HYPERLINK("https://www.leilaoonline.com.br/lote/detalhe/333374", "015")</f>
      </c>
      <c r="B13" s="4" t="s">
        <f>=HYPERLINK("https://www.leilaoonline.com.br/lote/detalhe/333374", "veja o vídeo!! I/KIA SPORTAGE EX2 OFFG4; 2015/2015; PRETA; ALCO./GASOL. - FUNCIONANDO - IPVA 2026 OK")</f>
      </c>
      <c r="C13" s="4" t="inlineStr">
        <is>
          <t>Aguardando</t>
        </is>
      </c>
      <c r="D13" s="4" t="inlineStr">
        <is>
          <t>0</t>
        </is>
      </c>
      <c r="E13" s="5" t="inlineStr">
        <is>
          <t>30.000,00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=HYPERLINK("https://www.leilaoonline.com.br/lote/detalhe/333344", "020")</f>
      </c>
      <c r="B14" s="4" t="s">
        <f>=HYPERLINK("https://www.leilaoonline.com.br/lote/detalhe/333344", "veja o vídeo!! HONDA/SHADOW 750; 2005/2006; PRETA; GASOLINA - FUNCIONANDO  - IPVA 2026 OK")</f>
      </c>
      <c r="C14" s="4" t="inlineStr">
        <is>
          <t>Aguardando</t>
        </is>
      </c>
      <c r="D14" s="4" t="inlineStr">
        <is>
          <t>0</t>
        </is>
      </c>
      <c r="E14" s="5" t="inlineStr">
        <is>
          <t>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=HYPERLINK("https://www.leilaoonline.com.br/lote/detalhe/333334", "025")</f>
      </c>
      <c r="B15" s="4" t="s">
        <f>=HYPERLINK("https://www.leilaoonline.com.br/lote/detalhe/333334", "veja o vídeo!! CITROEN/C4CACTUS FEEL AT; 2022/2023; PRETA; ALCO./GASOL. - FUNC. - FIPE APROX.: R$ 79.935,00")</f>
      </c>
      <c r="C15" s="4" t="inlineStr">
        <is>
          <t>Aguardando</t>
        </is>
      </c>
      <c r="D15" s="4" t="inlineStr">
        <is>
          <t>0</t>
        </is>
      </c>
      <c r="E15" s="5" t="inlineStr">
        <is>
          <t>20.000,00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=HYPERLINK("https://www.leilaoonline.com.br/lote/detalhe/333343", "030")</f>
      </c>
      <c r="B16" s="4" t="s">
        <f>=HYPERLINK("https://www.leilaoonline.com.br/lote/detalhe/333343", "veja o vídeo!! I/KIA PICANTO EX3 1.0L; 2010/2010; PRATA; GASOLINA - FUNCIONANDO - IPVA 2026 OK")</f>
      </c>
      <c r="C16" s="4" t="inlineStr">
        <is>
          <t>Aguardando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=HYPERLINK("https://www.leilaoonline.com.br/lote/detalhe/333380", "033")</f>
      </c>
      <c r="B17" s="4" t="s">
        <f>=HYPERLINK("https://www.leilaoonline.com.br/lote/detalhe/333380", "veja o vídeo!! FIAT/DOBLO ESSENCE 1.8; 2012/2013; BRANCA; ALCO./GASOL.; 7 LUGARES - FUNCIONANDO")</f>
      </c>
      <c r="C17" s="4" t="inlineStr">
        <is>
          <t>Aguardando</t>
        </is>
      </c>
      <c r="D17" s="4" t="inlineStr">
        <is>
          <t>0</t>
        </is>
      </c>
      <c r="E17" s="5" t="inlineStr">
        <is>
          <t>15.000,00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=HYPERLINK("https://www.leilaoonline.com.br/lote/detalhe/333342", "035")</f>
      </c>
      <c r="B18" s="4" t="s">
        <f>=HYPERLINK("https://www.leilaoonline.com.br/lote/detalhe/333342", "veja o vídeo!! FIAT/PALIO SPORTING 1.6; 2013/2013; BRANCA; ALCO./GASOL. - FUNCIONANDO - IPVA 2026 OK")</f>
      </c>
      <c r="C18" s="4" t="inlineStr">
        <is>
          <t>Aguardando</t>
        </is>
      </c>
      <c r="D18" s="4" t="inlineStr">
        <is>
          <t>0</t>
        </is>
      </c>
      <c r="E18" s="5" t="inlineStr">
        <is>
          <t>13.000,00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=HYPERLINK("https://www.leilaoonline.com.br/lote/detalhe/333358", "040")</f>
      </c>
      <c r="B19" s="4" t="s">
        <f>=HYPERLINK("https://www.leilaoonline.com.br/lote/detalhe/333358", "veja o vídeo!! CHEVROLET/ONIX 10MT JOYE; 2017/2018; CINZA; ALCO./GASOL. - FUNCIONANDO - IPVA 2026 OK")</f>
      </c>
      <c r="C19" s="4" t="inlineStr">
        <is>
          <t>Aguardando</t>
        </is>
      </c>
      <c r="D19" s="4" t="inlineStr">
        <is>
          <t>0</t>
        </is>
      </c>
      <c r="E19" s="5" t="inlineStr">
        <is>
          <t>15.000,00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=HYPERLINK("https://www.leilaoonline.com.br/lote/detalhe/333381", "045")</f>
      </c>
      <c r="B20" s="4" t="s">
        <f>=HYPERLINK("https://www.leilaoonline.com.br/lote/detalhe/333381", "veja o vídeo!! FIAT/IDEA ADVENTURE DUAL; 2011/2012; PRATA; ALCO./GASOL. - FUNCIONANDO - IPVA 2026 OK")</f>
      </c>
      <c r="C20" s="4" t="inlineStr">
        <is>
          <t>Aguardando</t>
        </is>
      </c>
      <c r="D20" s="4" t="inlineStr">
        <is>
          <t>0</t>
        </is>
      </c>
      <c r="E20" s="5" t="inlineStr">
        <is>
          <t>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=HYPERLINK("https://www.leilaoonline.com.br/lote/detalhe/333333", "050")</f>
      </c>
      <c r="B21" s="4" t="s">
        <f>=HYPERLINK("https://www.leilaoonline.com.br/lote/detalhe/333333", "veja o vídeo!! HYUNDAI/CRETA 20A PRESTI; 2017/2017; BRANCA; ALCO./GASOL. - FUNC. - IPVA 2026 OK - FIPE APROX.: R$ 85.730,00")</f>
      </c>
      <c r="C21" s="4" t="inlineStr">
        <is>
          <t>Aguardando</t>
        </is>
      </c>
      <c r="D21" s="4" t="inlineStr">
        <is>
          <t>0</t>
        </is>
      </c>
      <c r="E21" s="5" t="inlineStr">
        <is>
          <t>25.000,00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=HYPERLINK("https://www.leilaoonline.com.br/lote/detalhe/333364", "055")</f>
      </c>
      <c r="B22" s="4" t="s">
        <f>=HYPERLINK("https://www.leilaoonline.com.br/lote/detalhe/333364", "veja o vídeo!! GM/CORSA HATCH MAXX; 2008/2009; BRANCA; ALCO./GASOL. - FUNCIONANDO ")</f>
      </c>
      <c r="C22" s="4" t="inlineStr">
        <is>
          <t>Aguardando</t>
        </is>
      </c>
      <c r="D22" s="4" t="inlineStr">
        <is>
          <t>0</t>
        </is>
      </c>
      <c r="E22" s="5" t="inlineStr">
        <is>
          <t>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=HYPERLINK("https://www.leilaoonline.com.br/lote/detalhe/333351", "060")</f>
      </c>
      <c r="B23" s="4" t="s">
        <f>=HYPERLINK("https://www.leilaoonline.com.br/lote/detalhe/333351", "veja o vídeo!! VW/FOX 1.0 ROUTE; 2007/2008; PRATA; ALCO./GASOL. - FUNCIONANDO - IPVA 2026 OK")</f>
      </c>
      <c r="C23" s="4" t="inlineStr">
        <is>
          <t>Aguardando</t>
        </is>
      </c>
      <c r="D23" s="4" t="inlineStr">
        <is>
          <t>0</t>
        </is>
      </c>
      <c r="E23" s="5" t="inlineStr">
        <is>
          <t>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=HYPERLINK("https://www.leilaoonline.com.br/lote/detalhe/333335", "065")</f>
      </c>
      <c r="B24" s="4" t="s">
        <f>=HYPERLINK("https://www.leilaoonline.com.br/lote/detalhe/333335", "veja o vídeo!! I/VW JETTA GLI; 2023/2023; CINZA; GASOLINA - FUNC. - IPVA 2026 OK - FIPE APROX.: R$ 187.135,00")</f>
      </c>
      <c r="C24" s="4" t="inlineStr">
        <is>
          <t>Aguardando</t>
        </is>
      </c>
      <c r="D24" s="4" t="inlineStr">
        <is>
          <t>0</t>
        </is>
      </c>
      <c r="E24" s="5" t="inlineStr">
        <is>
          <t>55.000,00</t>
        </is>
      </c>
      <c r="F24" s="4" t="inlineStr">
        <is>
          <t>1750.00</t>
        </is>
      </c>
    </row>
    <row collapsed="false" customFormat="false" customHeight="false" hidden="false" ht="12.1" outlineLevel="0" r="25">
      <c r="A25" s="5" t="s">
        <f>=HYPERLINK("https://www.leilaoonline.com.br/lote/detalhe/333347", "070")</f>
      </c>
      <c r="B25" s="4" t="s">
        <f>=HYPERLINK("https://www.leilaoonline.com.br/lote/detalhe/333347", "veja o vídeo!! CHEV/TRACKER 12T A PR; 2023/2024; VERMELHA; ALCO./GASOL. - FUNC. - IPVA 2026 OK - FIPE APROX.: R$ 117.502,00")</f>
      </c>
      <c r="C25" s="4" t="inlineStr">
        <is>
          <t>Aguardando</t>
        </is>
      </c>
      <c r="D25" s="4" t="inlineStr">
        <is>
          <t>0</t>
        </is>
      </c>
      <c r="E25" s="5" t="inlineStr">
        <is>
          <t>33.000,00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=HYPERLINK("https://www.leilaoonline.com.br/lote/detalhe/333368", "075")</f>
      </c>
      <c r="B26" s="4" t="s">
        <f>=HYPERLINK("https://www.leilaoonline.com.br/lote/detalhe/333368", "veja o vídeo!! CITROEN/C3 PTECH M TEND; 2017/2017; BRANCA; ALCO./GASOL. - FUNCIONANDO - IPVA 2026 OK")</f>
      </c>
      <c r="C26" s="4" t="inlineStr">
        <is>
          <t>Aguardando</t>
        </is>
      </c>
      <c r="D26" s="4" t="inlineStr">
        <is>
          <t>0</t>
        </is>
      </c>
      <c r="E26" s="5" t="inlineStr">
        <is>
          <t>15.000,00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=HYPERLINK("https://www.leilaoonline.com.br/lote/detalhe/333376", "080")</f>
      </c>
      <c r="B27" s="4" t="s">
        <f>=HYPERLINK("https://www.leilaoonline.com.br/lote/detalhe/333376", "BMW K1200 LT; ANO 2002 - FUNCIONANDO - APROX. 79.350KM")</f>
      </c>
      <c r="C27" s="4" t="inlineStr">
        <is>
          <t>Aguardando</t>
        </is>
      </c>
      <c r="D27" s="4" t="inlineStr">
        <is>
          <t>0</t>
        </is>
      </c>
      <c r="E27" s="5" t="inlineStr">
        <is>
          <t>15.000,00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=HYPERLINK("https://www.leilaoonline.com.br/lote/detalhe/333336", "085")</f>
      </c>
      <c r="B28" s="4" t="s">
        <f>=HYPERLINK("https://www.leilaoonline.com.br/lote/detalhe/333336", "veja o vídeo!! CHEV/TRACKER T A LT; 2022/2023; BRANCA; ALCO./GASOL. - FUNCIONANDO - IPVA 2026 OK")</f>
      </c>
      <c r="C28" s="4" t="inlineStr">
        <is>
          <t>Aguardando</t>
        </is>
      </c>
      <c r="D28" s="4" t="inlineStr">
        <is>
          <t>0</t>
        </is>
      </c>
      <c r="E28" s="5" t="inlineStr">
        <is>
          <t>30.000,00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=HYPERLINK("https://www.leilaoonline.com.br/lote/detalhe/333339", "090")</f>
      </c>
      <c r="B29" s="4" t="s">
        <f>=HYPERLINK("https://www.leilaoonline.com.br/lote/detalhe/333339", "veja o vídeo!! VW/GOL MPI; 2022/2023; PRETA; ALCO./GASOL. - FUNCIONANDO - IPVA 2026 OK")</f>
      </c>
      <c r="C29" s="4" t="inlineStr">
        <is>
          <t>Aguardando</t>
        </is>
      </c>
      <c r="D29" s="4" t="inlineStr">
        <is>
          <t>0</t>
        </is>
      </c>
      <c r="E29" s="5" t="inlineStr">
        <is>
          <t>17.000,00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=HYPERLINK("https://www.leilaoonline.com.br/lote/detalhe/333352", "095")</f>
      </c>
      <c r="B30" s="4" t="s">
        <f>=HYPERLINK("https://www.leilaoonline.com.br/lote/detalhe/333352", "veja o vídeo!! I/BMW 320I; 2019/2020; PRETA; GASOLINA - FUNCIONANDO - FIPE APROX.: R$ 179.083,00")</f>
      </c>
      <c r="C30" s="4" t="inlineStr">
        <is>
          <t>Aguardando</t>
        </is>
      </c>
      <c r="D30" s="4" t="inlineStr">
        <is>
          <t>0</t>
        </is>
      </c>
      <c r="E30" s="5" t="inlineStr">
        <is>
          <t>55.000,00</t>
        </is>
      </c>
      <c r="F30" s="4" t="inlineStr">
        <is>
          <t>1750.00</t>
        </is>
      </c>
    </row>
    <row collapsed="false" customFormat="false" customHeight="false" hidden="false" ht="12.1" outlineLevel="0" r="31">
      <c r="A31" s="5" t="s">
        <f>=HYPERLINK("https://www.leilaoonline.com.br/lote/detalhe/333369", "100")</f>
      </c>
      <c r="B31" s="4" t="s">
        <f>=HYPERLINK("https://www.leilaoonline.com.br/lote/detalhe/333369", "veja o vídeo!! TOYOTA/ETIOS HB X 13L MT; 2017/2018; BRANCA; ALCO./GASOL. - FUNCIONANDO")</f>
      </c>
      <c r="C31" s="4" t="inlineStr">
        <is>
          <t>Aguardando</t>
        </is>
      </c>
      <c r="D31" s="4" t="inlineStr">
        <is>
          <t>0</t>
        </is>
      </c>
      <c r="E31" s="5" t="inlineStr">
        <is>
          <t>15.000,00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=HYPERLINK("https://www.leilaoonline.com.br/lote/detalhe/333338", "105")</f>
      </c>
      <c r="B32" s="4" t="s">
        <f>=HYPERLINK("https://www.leilaoonline.com.br/lote/detalhe/333338", "veja o vídeo!! FIAT/PALIO ATTRACTIV 1.0; 2017/2017; BRANCA; ALCO./GASOL. - FUNCIONANDO - IPVA 2026 OK")</f>
      </c>
      <c r="C32" s="4" t="inlineStr">
        <is>
          <t>Aguardando</t>
        </is>
      </c>
      <c r="D32" s="4" t="inlineStr">
        <is>
          <t>0</t>
        </is>
      </c>
      <c r="E32" s="5" t="inlineStr">
        <is>
          <t>15.000,00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=HYPERLINK("https://www.leilaoonline.com.br/lote/detalhe/333341", "110")</f>
      </c>
      <c r="B33" s="4" t="s">
        <f>=HYPERLINK("https://www.leilaoonline.com.br/lote/detalhe/333341", "veja o vídeo!! HONDA/FIT EX; 2008/2008; CINZA; GASOLINA - FUNCIONANDO - IPVA 2026 OK")</f>
      </c>
      <c r="C33" s="4" t="inlineStr">
        <is>
          <t>Aguardando</t>
        </is>
      </c>
      <c r="D33" s="4" t="inlineStr">
        <is>
          <t>0</t>
        </is>
      </c>
      <c r="E33" s="5" t="inlineStr">
        <is>
          <t>10.000,00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=HYPERLINK("https://www.leilaoonline.com.br/lote/detalhe/333357", "115")</f>
      </c>
      <c r="B34" s="4" t="s">
        <f>=HYPERLINK("https://www.leilaoonline.com.br/lote/detalhe/333357", "CHEVROLET/CELTA 1.0L LS; 2011/2012; PRATA; ALCO./GASOL. - FUNCIONANDO")</f>
      </c>
      <c r="C34" s="4" t="inlineStr">
        <is>
          <t>Aguardando</t>
        </is>
      </c>
      <c r="D34" s="4" t="inlineStr">
        <is>
          <t>0</t>
        </is>
      </c>
      <c r="E34" s="5" t="inlineStr">
        <is>
          <t>5.000,00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=HYPERLINK("https://www.leilaoonline.com.br/lote/detalhe/333353", "120")</f>
      </c>
      <c r="B35" s="4" t="s">
        <f>=HYPERLINK("https://www.leilaoonline.com.br/lote/detalhe/333353", "veja o vídeo!! I/FORD EDGE 3.5; 2016/2016; PRATA; GASOLINA - FUNCIONANDO")</f>
      </c>
      <c r="C35" s="4" t="inlineStr">
        <is>
          <t>Aguardando</t>
        </is>
      </c>
      <c r="D35" s="4" t="inlineStr">
        <is>
          <t>0</t>
        </is>
      </c>
      <c r="E35" s="5" t="inlineStr">
        <is>
          <t>40.000,00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=HYPERLINK("https://www.leilaoonline.com.br/lote/detalhe/333372", "125")</f>
      </c>
      <c r="B36" s="4" t="s">
        <f>=HYPERLINK("https://www.leilaoonline.com.br/lote/detalhe/333372", "veja o vídeo!! I/FIAT SIENA EL 1.4 FLEX; 2014/2015; PRETA; GASOL./ALCO./GNV - FUNCIONANDO - IPVA 2026 OK")</f>
      </c>
      <c r="C36" s="4" t="inlineStr">
        <is>
          <t>Aguardando</t>
        </is>
      </c>
      <c r="D36" s="4" t="inlineStr">
        <is>
          <t>0</t>
        </is>
      </c>
      <c r="E36" s="5" t="inlineStr">
        <is>
          <t>10.000,00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=HYPERLINK("https://www.leilaoonline.com.br/lote/detalhe/333356", "130")</f>
      </c>
      <c r="B37" s="4" t="s">
        <f>=HYPERLINK("https://www.leilaoonline.com.br/lote/detalhe/333356", "veja o vídeo!! GM/ZAFIRA ELITE; 2011/2012; PRATA; ALCO./GASOL. - FUNCIONANDO - IPVA 2026 OK")</f>
      </c>
      <c r="C37" s="4" t="inlineStr">
        <is>
          <t>Aguardando</t>
        </is>
      </c>
      <c r="D37" s="4" t="inlineStr">
        <is>
          <t>0</t>
        </is>
      </c>
      <c r="E37" s="5" t="inlineStr">
        <is>
          <t>26.000,00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=HYPERLINK("https://www.leilaoonline.com.br/lote/detalhe/333359", "135")</f>
      </c>
      <c r="B38" s="4" t="s">
        <f>=HYPERLINK("https://www.leilaoonline.com.br/lote/detalhe/333359", "PEUGEOT/208 GRIFFE A; 2013/2014; PRETA; ALCO./GASOL. - FUNCIONANDO")</f>
      </c>
      <c r="C38" s="4" t="inlineStr">
        <is>
          <t>Aguardando</t>
        </is>
      </c>
      <c r="D38" s="4" t="inlineStr">
        <is>
          <t>0</t>
        </is>
      </c>
      <c r="E38" s="5" t="inlineStr">
        <is>
          <t>30.000,00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=HYPERLINK("https://www.leilaoonline.com.br/lote/detalhe/333370", "140")</f>
      </c>
      <c r="B39" s="4" t="s">
        <f>=HYPERLINK("https://www.leilaoonline.com.br/lote/detalhe/333370", "veja o vídeo!! CITROEN/AIRCROSS LIVE MT; 2018/2019; VERMELHA; ALCO./GASOL. - FUNCIONANDO")</f>
      </c>
      <c r="C39" s="4" t="inlineStr">
        <is>
          <t>Aguardando</t>
        </is>
      </c>
      <c r="D39" s="4" t="inlineStr">
        <is>
          <t>0</t>
        </is>
      </c>
      <c r="E39" s="5" t="inlineStr">
        <is>
          <t>17.000,00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=HYPERLINK("https://www.leilaoonline.com.br/lote/detalhe/333337", "145")</f>
      </c>
      <c r="B40" s="4" t="s">
        <f>=HYPERLINK("https://www.leilaoonline.com.br/lote/detalhe/333337", "veja o vídeo!! MMC/ASX GLS 2WD; 2019/2020; VERMELHA; ALCO./GASOL. - FUNC. - FIPE APROX.: R$ 86.639,00")</f>
      </c>
      <c r="C40" s="4" t="inlineStr">
        <is>
          <t>Aguardando</t>
        </is>
      </c>
      <c r="D40" s="4" t="inlineStr">
        <is>
          <t>0</t>
        </is>
      </c>
      <c r="E40" s="5" t="inlineStr">
        <is>
          <t>30.000,00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=HYPERLINK("https://www.leilaoonline.com.br/lote/detalhe/333340", "150")</f>
      </c>
      <c r="B41" s="4" t="s">
        <f>=HYPERLINK("https://www.leilaoonline.com.br/lote/detalhe/333340", "veja o vídeo!! FIAT/PALIO ATTRACTIV 1.0; 2014/2014; VERMELHA; ALCO./GASOL. - FUNCIONANDO - IPVA 2026 OK")</f>
      </c>
      <c r="C41" s="4" t="inlineStr">
        <is>
          <t>Aguardando</t>
        </is>
      </c>
      <c r="D41" s="4" t="inlineStr">
        <is>
          <t>0</t>
        </is>
      </c>
      <c r="E41" s="5" t="inlineStr">
        <is>
          <t>13.000,00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=HYPERLINK("https://www.leilaoonline.com.br/lote/detalhe/333354", "155")</f>
      </c>
      <c r="B42" s="4" t="s">
        <f>=HYPERLINK("https://www.leilaoonline.com.br/lote/detalhe/333354", "veja o vídeo!! FIAT/SIENA ATTRACTIV 1.4; 2017/2017; PRATA; GASOL./ALCO./GNV - FUNCIONANDO")</f>
      </c>
      <c r="C42" s="4" t="inlineStr">
        <is>
          <t>Aguardando</t>
        </is>
      </c>
      <c r="D42" s="4" t="inlineStr">
        <is>
          <t>0</t>
        </is>
      </c>
      <c r="E42" s="5" t="inlineStr">
        <is>
          <t>13.000,00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=HYPERLINK("https://www.leilaoonline.com.br/lote/detalhe/333361", "160")</f>
      </c>
      <c r="B43" s="4" t="s">
        <f>=HYPERLINK("https://www.leilaoonline.com.br/lote/detalhe/333361", "veja o vídeo!! CHEV/TRACKER T A LT; 2022/2023; BRANCA; ALCO./GASOL. - FUNCIONANDO - IPVA 2026 OK")</f>
      </c>
      <c r="C43" s="4" t="inlineStr">
        <is>
          <t>Aguardando</t>
        </is>
      </c>
      <c r="D43" s="4" t="inlineStr">
        <is>
          <t>0</t>
        </is>
      </c>
      <c r="E43" s="5" t="inlineStr">
        <is>
          <t>30.000,00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=HYPERLINK("https://www.leilaoonline.com.br/lote/detalhe/333377", "160")</f>
      </c>
      <c r="B44" s="4" t="s">
        <f>=HYPERLINK("https://www.leilaoonline.com.br/lote/detalhe/333377", "veja o vídeo!! FIAT/DOBLO ATTRACTIV 1.4; 2016/2016; PRATA; ALCO./GASOL.; C/ 7 LUGARES - FUNC. - IPVA 2026 OK")</f>
      </c>
      <c r="C44" s="4" t="inlineStr">
        <is>
          <t>Aguardando</t>
        </is>
      </c>
      <c r="D44" s="4" t="inlineStr">
        <is>
          <t>0</t>
        </is>
      </c>
      <c r="E44" s="5" t="inlineStr">
        <is>
          <t>20.000,00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=HYPERLINK("https://www.leilaoonline.com.br/lote/detalhe/333346", "165")</f>
      </c>
      <c r="B45" s="4" t="s">
        <f>=HYPERLINK("https://www.leilaoonline.com.br/lote/detalhe/333346", "veja o vídeo!! RENAULT/SANDERO STEP 16; 2016/2017; PRATA; ALCO./GASOL. - FUNCIONANDO")</f>
      </c>
      <c r="C45" s="4" t="inlineStr">
        <is>
          <t>Aguardando</t>
        </is>
      </c>
      <c r="D45" s="4" t="inlineStr">
        <is>
          <t>0</t>
        </is>
      </c>
      <c r="E45" s="5" t="inlineStr">
        <is>
          <t>15.000,00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=HYPERLINK("https://www.leilaoonline.com.br/lote/detalhe/333375", "170")</f>
      </c>
      <c r="B46" s="4" t="s">
        <f>=HYPERLINK("https://www.leilaoonline.com.br/lote/detalhe/333375", "veja o vídeo!! VW/FOX 1.6 PLUS; 2008/2009; PRETA; ALCO./GASOL. - FUNCIONANDO")</f>
      </c>
      <c r="C46" s="4" t="inlineStr">
        <is>
          <t>Aguardando</t>
        </is>
      </c>
      <c r="D46" s="4" t="inlineStr">
        <is>
          <t>0</t>
        </is>
      </c>
      <c r="E46" s="5" t="inlineStr">
        <is>
          <t>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=HYPERLINK("https://www.leilaoonline.com.br/lote/detalhe/333379", "175")</f>
      </c>
      <c r="B47" s="4" t="s">
        <f>=HYPERLINK("https://www.leilaoonline.com.br/lote/detalhe/333379", "veja o vídeo!! I/HYUNDAI I30 1.8; 2013/2014; PRETA; GASOLINA - FUNCIONANDO")</f>
      </c>
      <c r="C47" s="4" t="inlineStr">
        <is>
          <t>Aguardando</t>
        </is>
      </c>
      <c r="D47" s="4" t="inlineStr">
        <is>
          <t>0</t>
        </is>
      </c>
      <c r="E47" s="5" t="inlineStr">
        <is>
          <t>25.000,00</t>
        </is>
      </c>
      <c r="F47" s="4" t="inlineStr">
        <is>
          <t>1250.00</t>
        </is>
      </c>
    </row>
    <row collapsed="false" customFormat="false" customHeight="false" hidden="false" ht="12.1" outlineLevel="0" r="48">
      <c r="A48" s="5" t="s">
        <f>=HYPERLINK("https://www.leilaoonline.com.br/lote/detalhe/333382", "180")</f>
      </c>
      <c r="B48" s="4" t="s">
        <f>=HYPERLINK("https://www.leilaoonline.com.br/lote/detalhe/333382", "veja o vídeo!! PEUGEOT/208 ACTIVE MT; 2017/2018; CINZA; ALCO./GASOL. - FUNCIONANDO - IPVA 2026 OK")</f>
      </c>
      <c r="C48" s="4" t="inlineStr">
        <is>
          <t>Aguardando</t>
        </is>
      </c>
      <c r="D48" s="4" t="inlineStr">
        <is>
          <t>0</t>
        </is>
      </c>
      <c r="E48" s="5" t="inlineStr">
        <is>
          <t>15.000,00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=HYPERLINK("https://www.leilaoonline.com.br/lote/detalhe/333365", "185")</f>
      </c>
      <c r="B49" s="4" t="s">
        <f>=HYPERLINK("https://www.leilaoonline.com.br/lote/detalhe/333365", "HYUNDAI/HB20S 1.6M COMF; 2016/2016; PRETA; ALCO./GASOL. - FUNCIONANDO - IPVA 2026 OK")</f>
      </c>
      <c r="C49" s="4" t="inlineStr">
        <is>
          <t>Aguardando</t>
        </is>
      </c>
      <c r="D49" s="4" t="inlineStr">
        <is>
          <t>0</t>
        </is>
      </c>
      <c r="E49" s="5" t="inlineStr">
        <is>
          <t>13.000,00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=HYPERLINK("https://www.leilaoonline.com.br/lote/detalhe/333363", "190")</f>
      </c>
      <c r="B50" s="4" t="s">
        <f>=HYPERLINK("https://www.leilaoonline.com.br/lote/detalhe/333363", "veja o vídeo!! GM/ASTRA SEDAN CD; 2002/2003; PRATA; GASOLINA - FUNCIONANDO")</f>
      </c>
      <c r="C50" s="4" t="inlineStr">
        <is>
          <t>Aguardando</t>
        </is>
      </c>
      <c r="D50" s="4" t="inlineStr">
        <is>
          <t>0</t>
        </is>
      </c>
      <c r="E50" s="5" t="inlineStr">
        <is>
          <t>7.000,00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=HYPERLINK("https://www.leilaoonline.com.br/lote/detalhe/333383", "195")</f>
      </c>
      <c r="B51" s="4" t="s">
        <f>=HYPERLINK("https://www.leilaoonline.com.br/lote/detalhe/333383", "IMP/VW GOLF GLX 2.0 MI; 1997/1997; VERMELHA; GASOLINA - SEM MOTOR")</f>
      </c>
      <c r="C51" s="4" t="inlineStr">
        <is>
          <t>Aguardando</t>
        </is>
      </c>
      <c r="D51" s="4" t="inlineStr">
        <is>
          <t>0</t>
        </is>
      </c>
      <c r="E51" s="5" t="inlineStr">
        <is>
          <t>4.000,00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=HYPERLINK("https://www.leilaoonline.com.br/lote/detalhe/333384", "200")</f>
      </c>
      <c r="B52" s="4" t="s">
        <f>=HYPERLINK("https://www.leilaoonline.com.br/lote/detalhe/333384", "veja o vídeo!! TRICICLO ELÉTRICO - FUNCIONANDO")</f>
      </c>
      <c r="C52" s="4" t="inlineStr">
        <is>
          <t>Aguardando</t>
        </is>
      </c>
      <c r="D52" s="4" t="inlineStr">
        <is>
          <t>0</t>
        </is>
      </c>
      <c r="E52" s="5" t="inlineStr">
        <is>
          <t>9.000,00</t>
        </is>
      </c>
      <c r="F52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2026-07-26T21:56:26.00Z</dcterms:created>
  <dc:creator>Tellks Tecnologia</dc:creator>
  <cp:revision>0</cp:revision>
</cp:coreProperties>
</file>