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Adubadora • Trator Valmet, M Ferguson • Geradores • Pá Carreg. Hyundai • Plantadeiras • Tornos Mec.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=HYPERLINK("https://www.leilaoonline.com.br/lote/detalhe/335029", "001")</f>
      </c>
      <c r="B11" s="4" t="s">
        <f>=HYPERLINK("https://www.leilaoonline.com.br/lote/detalhe/335029", "CARRETA PARA TRANSPORTE DE PLATAFORMA")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=HYPERLINK("https://www.leilaoonline.com.br/lote/detalhe/335030", "002")</f>
      </c>
      <c r="B12" s="4" t="s">
        <f>=HYPERLINK("https://www.leilaoonline.com.br/lote/detalhe/335030", "DISTRIBUIDOR STARA HÉRCULES 10000 INÓX; ANO 2017; PESO: 3.807KG; CAP. DE CARGA: 5M³ - EQUIP. FUNCIONANDO")</f>
      </c>
      <c r="C12" s="4" t="inlineStr">
        <is>
          <t>Não vendido</t>
        </is>
      </c>
      <c r="D12" s="4" t="inlineStr">
        <is>
          <t>129</t>
        </is>
      </c>
      <c r="E12" s="5" t="inlineStr">
        <is>
          <t>52.700,00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=HYPERLINK("https://www.leilaoonline.com.br/lote/detalhe/335031", "003")</f>
      </c>
      <c r="B13" s="4" t="s">
        <f>=HYPERLINK("https://www.leilaoonline.com.br/lote/detalhe/335031", "ADUBADORA / DISTRIBUIDOR AGRÍCOLA; MARCA JMI; MODELO JM5050-TD - EQUIP.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=HYPERLINK("https://www.leilaoonline.com.br/lote/detalhe/335032", "004")</f>
      </c>
      <c r="B14" s="4" t="s">
        <f>=HYPERLINK("https://www.leilaoonline.com.br/lote/detalhe/335032", "TRATOR COM ADAPTAÇÃO PARA EMPILHADEIRA; CONFIG.: 4X2 - EQUIP. FUNCIONANDO - MAIS INFO. NAS ESPECIFICAÇÕES.")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22.500,00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=HYPERLINK("https://www.leilaoonline.com.br/lote/detalhe/335033", "005")</f>
      </c>
      <c r="B15" s="4" t="s">
        <f>=HYPERLINK("https://www.leilaoonline.com.br/lote/detalhe/335033", "CARROCERIA GRANELEIRA; MARCA: IMAVI; MODELO: TP 6518 AC; ESTR. DESTINADA AO TRANSP. DE GRÃOS - EQUIP.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=HYPERLINK("https://www.leilaoonline.com.br/lote/detalhe/335034", "006")</f>
      </c>
      <c r="B16" s="4" t="s">
        <f>=HYPERLINK("https://www.leilaoonline.com.br/lote/detalhe/335034", "TRATOR MARCA: VALMET; MODELO/TIPO: 980; TRAÇÃO: 4X4; MOTOR TURBO")</f>
      </c>
      <c r="C16" s="4" t="inlineStr">
        <is>
          <t>Não vendido</t>
        </is>
      </c>
      <c r="D16" s="4" t="inlineStr">
        <is>
          <t>94</t>
        </is>
      </c>
      <c r="E16" s="5" t="inlineStr">
        <is>
          <t>42.500,00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=HYPERLINK("https://www.leilaoonline.com.br/lote/detalhe/335035", "007")</f>
      </c>
      <c r="B17" s="4" t="s">
        <f>=HYPERLINK("https://www.leilaoonline.com.br/lote/detalhe/335035", "CALDEIRA INDUSTRIAL; MARCA: ATA; MODELO: MP-810; ANO 1994; FLAMOTUBULAR - EQUIP. FUNCIONANDO - MAIS INFO. NAS ESPECIFICAÇÕES")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=HYPERLINK("https://www.leilaoonline.com.br/lote/detalhe/335036", "008")</f>
      </c>
      <c r="B18" s="4" t="s">
        <f>=HYPERLINK("https://www.leilaoonline.com.br/lote/detalhe/335036", "BRITADOR DE MANDÍBULA MARCA PLANG MODELO 9026; EQUIP. COM MOTOR WEG - EQUIP. FUNCIONANDO")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=HYPERLINK("https://www.leilaoonline.com.br/lote/detalhe/335037", "009")</f>
      </c>
      <c r="B19" s="4" t="s">
        <f>=HYPERLINK("https://www.leilaoonline.com.br/lote/detalhe/335037", "PLANTADEIRA MARCA VALTRA; ANO 2023; CONF.: 10 LINHAS - EQUIP.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23.750,00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=HYPERLINK("https://www.leilaoonline.com.br/lote/detalhe/335038", "010")</f>
      </c>
      <c r="B20" s="4" t="s">
        <f>=HYPERLINK("https://www.leilaoonline.com.br/lote/detalhe/335038", "FLUTUANTE; DIMENSÕES: 8,00 M X 5,20 M; BASE EM FIBRA; CAP. APROX. PARA 25 PESSOAS")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=HYPERLINK("https://www.leilaoonline.com.br/lote/detalhe/335039", "011")</f>
      </c>
      <c r="B21" s="4" t="s">
        <f>=HYPERLINK("https://www.leilaoonline.com.br/lote/detalhe/335039", "PÁ CARREGADEIRA VOLVO COM MOTOR - DESMONTADA")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=HYPERLINK("https://www.leilaoonline.com.br/lote/detalhe/335040", "012")</f>
      </c>
      <c r="B22" s="4" t="s">
        <f>=HYPERLINK("https://www.leilaoonline.com.br/lote/detalhe/335040", "REBOQUE DE ABASTECIMENTO MARCA BOMBAS ANDRADE; CAP. 5.000 LITROS; DATA DE FAB.: 15/06/2007")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=HYPERLINK("https://www.leilaoonline.com.br/lote/detalhe/335041", "013")</f>
      </c>
      <c r="B23" s="4" t="s">
        <f>=HYPERLINK("https://www.leilaoonline.com.br/lote/detalhe/335041", "LOTE COM APROX. 30 UNIDADES DE ESTRUTURAS E COMPONENTES METÁLICOS DESTINADOS A CARREGADORES FRONTAIS E/OU IMPL. DE TRATORES")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18.850,00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=HYPERLINK("https://www.leilaoonline.com.br/lote/detalhe/335042", "014")</f>
      </c>
      <c r="B24" s="4" t="s">
        <f>=HYPERLINK("https://www.leilaoonline.com.br/lote/detalhe/335042", "veja o vídeo!! GERADOR 150 KVA CABINADO E SILENCIADO - MAIS INFO. NAS ESPECIFICAÇÕES")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55.840,00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=HYPERLINK("https://www.leilaoonline.com.br/lote/detalhe/335043", "015")</f>
      </c>
      <c r="B25" s="4" t="s">
        <f>=HYPERLINK("https://www.leilaoonline.com.br/lote/detalhe/335043", "GERADOR 500 KVA CABINADO; MOTOR CUMMINS NTA855; GABINETE BRUSHLESS; TENSÃO TRIFÁSICO 220V/380V (CORRENTE ATÉ 800A)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=HYPERLINK("https://www.leilaoonline.com.br/lote/detalhe/335044", "016")</f>
      </c>
      <c r="B26" s="4" t="s">
        <f>=HYPERLINK("https://www.leilaoonline.com.br/lote/detalhe/335044", "ESCAVADEIRA HIDRÁULICA MARCA CATERPILLAR MODELO 320DL; ANO 2017; CABINE FECHADA - EQUIP. FUNCIONANDO")</f>
      </c>
      <c r="C26" s="4" t="inlineStr">
        <is>
          <t>Não vendido</t>
        </is>
      </c>
      <c r="D26" s="4" t="inlineStr">
        <is>
          <t>209</t>
        </is>
      </c>
      <c r="E26" s="5" t="inlineStr">
        <is>
          <t>143.000,00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=HYPERLINK("https://www.leilaoonline.com.br/lote/detalhe/335045", "017")</f>
      </c>
      <c r="B27" s="4" t="s">
        <f>=HYPERLINK("https://www.leilaoonline.com.br/lote/detalhe/335045", "UNIDADE PARCIALMENTE DESMONTADA DE ESCAVADEIRA SOBRE ESTEIRAS; CABINE PRESENTE; MOTOR INSTALADO")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=HYPERLINK("https://www.leilaoonline.com.br/lote/detalhe/335046", "018")</f>
      </c>
      <c r="B28" s="4" t="s">
        <f>=HYPERLINK("https://www.leilaoonline.com.br/lote/detalhe/335046", "PÁ CARREGADEIRA MARCA HYUNDAI MODELO HL770-7A; ANO 2011 - EQUIP. FUNCIONANDO, FALTANDO APENAS O DIFERENCIAL")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=HYPERLINK("https://www.leilaoonline.com.br/lote/detalhe/335047", "019")</f>
      </c>
      <c r="B29" s="4" t="s">
        <f>=HYPERLINK("https://www.leilaoonline.com.br/lote/detalhe/335047", "BRITADOR DE MANDÍBULA MARCA TELSMITH; MODELO / MEDIDA: 100/60 - EQUIP.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150.000,00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=HYPERLINK("https://www.leilaoonline.com.br/lote/detalhe/335048", "020")</f>
      </c>
      <c r="B30" s="4" t="s">
        <f>=HYPERLINK("https://www.leilaoonline.com.br/lote/detalhe/335048", "TRATOR AGRÍCOLA MARCA MASSEY FERGUSON MODELO MF 5709; ANO 2018/2019 - EQUIP. FUNCIONANDO")</f>
      </c>
      <c r="C30" s="4" t="inlineStr">
        <is>
          <t>Não vendido</t>
        </is>
      </c>
      <c r="D30" s="4" t="inlineStr">
        <is>
          <t>193</t>
        </is>
      </c>
      <c r="E30" s="5" t="inlineStr">
        <is>
          <t>87.050,00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=HYPERLINK("https://www.leilaoonline.com.br/lote/detalhe/335049", "021")</f>
      </c>
      <c r="B31" s="4" t="s">
        <f>=HYPERLINK("https://www.leilaoonline.com.br/lote/detalhe/335049", "BATE-ESTACA SOBRE ESTEIRAS MARCA XUZHOU MODELO JZU60; ANO 2012 - EQUIP. FUNCIONANDO - MAIS INFO. NAS ESPECIFICAÇÕES")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=HYPERLINK("https://www.leilaoonline.com.br/lote/detalhe/335050", "022")</f>
      </c>
      <c r="B32" s="4" t="s">
        <f>=HYPERLINK("https://www.leilaoonline.com.br/lote/detalhe/335050", "GRADE ARADORA; MARCA BALDAN; MODELO CRI; 24 DISCOS RECORTADOS DE 28 POL.; ANO 2020; CONTROLE REMOTO - EQUIP.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=HYPERLINK("https://www.leilaoonline.com.br/lote/detalhe/335051", "023")</f>
      </c>
      <c r="B33" s="4" t="s">
        <f>=HYPERLINK("https://www.leilaoonline.com.br/lote/detalhe/335051", "SUBSOLADOR / ESCARIFICADOR MARCA STARA; MODELO FOX 11H; ANO 2020; 11 HASTES; PESO: 3.820KG - EQUIP. FUNCIONANDO")</f>
      </c>
      <c r="C33" s="4" t="inlineStr">
        <is>
          <t>Não vendido</t>
        </is>
      </c>
      <c r="D33" s="4" t="inlineStr">
        <is>
          <t>77</t>
        </is>
      </c>
      <c r="E33" s="5" t="inlineStr">
        <is>
          <t>39.500,00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=HYPERLINK("https://www.leilaoonline.com.br/lote/detalhe/335052", "024")</f>
      </c>
      <c r="B34" s="4" t="s">
        <f>=HYPERLINK("https://www.leilaoonline.com.br/lote/detalhe/335052", "CONJUNTO MOTOBOMBA; MARCA KSB; MODELO WKL 80/5; ANO DE FABR. 1979 - EQUIP.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=HYPERLINK("https://www.leilaoonline.com.br/lote/detalhe/335053", "025")</f>
      </c>
      <c r="B35" s="4" t="s">
        <f>=HYPERLINK("https://www.leilaoonline.com.br/lote/detalhe/335053", "TRITURADOR / MOINHO FORRAGEIRO ESTACIONÁRIO PARA FORRAGENS E MATERIAIS AGRÍCOLAS")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=HYPERLINK("https://www.leilaoonline.com.br/lote/detalhe/335054", "026")</f>
      </c>
      <c r="B36" s="4" t="s">
        <f>=HYPERLINK("https://www.leilaoonline.com.br/lote/detalhe/335054", "MOINHO / TRITURADOR DE GRÃOS ESTACIONÁRIO - EQUIP.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=HYPERLINK("https://www.leilaoonline.com.br/lote/detalhe/335055", "027")</f>
      </c>
      <c r="B37" s="4" t="s">
        <f>=HYPERLINK("https://www.leilaoonline.com.br/lote/detalhe/335055", "SEMEADORA - ADUBADEIRA MARCA CASE IH; MODELO 3215 EASY RISER - EQUIP. FUNCIONANDO")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63.500,00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=HYPERLINK("https://www.leilaoonline.com.br/lote/detalhe/335056", "028")</f>
      </c>
      <c r="B38" s="4" t="s">
        <f>=HYPERLINK("https://www.leilaoonline.com.br/lote/detalhe/335056", "PLANTADEIRA / SEMEADORA - ADUBADORA MARCA SEMEATO; MODELO MASTER 13/15; 13 LINHAS; SISTEMA DE PLANTIO DIRETO - EQUIP.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=HYPERLINK("https://www.leilaoonline.com.br/lote/detalhe/335057", "029")</f>
      </c>
      <c r="B39" s="4" t="s">
        <f>=HYPERLINK("https://www.leilaoonline.com.br/lote/detalhe/335057", "PULVERIZADOR AUTOPROPELIDO; MARCA STARA; MODELO GLADIATOR; ANO 2012; SISTEMA HIDROSTÁTICO 4X4 - EQUIP. FUNCIONANDO")</f>
      </c>
      <c r="C39" s="4" t="inlineStr">
        <is>
          <t>Não vendido</t>
        </is>
      </c>
      <c r="D39" s="4" t="inlineStr">
        <is>
          <t>109</t>
        </is>
      </c>
      <c r="E39" s="5" t="inlineStr">
        <is>
          <t>59.250,00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=HYPERLINK("https://www.leilaoonline.com.br/lote/detalhe/335058", "030")</f>
      </c>
      <c r="B40" s="4" t="s">
        <f>=HYPERLINK("https://www.leilaoonline.com.br/lote/detalhe/335058", "TRATOR VALTRA / VALMET MODELO 1680; TRAÇÃO 4X4 - EQUIP. FUNCIONANDO")</f>
      </c>
      <c r="C40" s="4" t="inlineStr">
        <is>
          <t>Não vendido</t>
        </is>
      </c>
      <c r="D40" s="4" t="inlineStr">
        <is>
          <t>161</t>
        </is>
      </c>
      <c r="E40" s="5" t="inlineStr">
        <is>
          <t>62.300,00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=HYPERLINK("https://www.leilaoonline.com.br/lote/detalhe/335059", "031")</f>
      </c>
      <c r="B41" s="4" t="s">
        <f>=HYPERLINK("https://www.leilaoonline.com.br/lote/detalhe/335059", "TRATOR AGRÍCOLA MARCA VALTRA; MODELO BM110; TRAÇÃO 4X4 - EQUIP. FUNCIONANDO")</f>
      </c>
      <c r="C41" s="4" t="inlineStr">
        <is>
          <t>Não vendido</t>
        </is>
      </c>
      <c r="D41" s="4" t="inlineStr">
        <is>
          <t>176</t>
        </is>
      </c>
      <c r="E41" s="5" t="inlineStr">
        <is>
          <t>60.200,00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=HYPERLINK("https://www.leilaoonline.com.br/lote/detalhe/335060", "032")</f>
      </c>
      <c r="B42" s="4" t="s">
        <f>=HYPERLINK("https://www.leilaoonline.com.br/lote/detalhe/335060", "TRATOR AGRÍCOLA MARCA CASE IH; MODELO MXM 165; TRATOR CABINADO - EQUIP. FUNCIONANDO")</f>
      </c>
      <c r="C42" s="4" t="inlineStr">
        <is>
          <t>Não vendido</t>
        </is>
      </c>
      <c r="D42" s="4" t="inlineStr">
        <is>
          <t>166</t>
        </is>
      </c>
      <c r="E42" s="5" t="inlineStr">
        <is>
          <t>83.050,00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=HYPERLINK("https://www.leilaoonline.com.br/lote/detalhe/335061", "033")</f>
      </c>
      <c r="B43" s="4" t="s">
        <f>=HYPERLINK("https://www.leilaoonline.com.br/lote/detalhe/335061", "ROTATIVA / ENXADA ROTATIVA AGRÍCOLA PARA PREPARO DO SOLO - EQUIP.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8.150,00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=HYPERLINK("https://www.leilaoonline.com.br/lote/detalhe/335062", "034")</f>
      </c>
      <c r="B44" s="4" t="s">
        <f>=HYPERLINK("https://www.leilaoonline.com.br/lote/detalhe/335062", "PLANTADEIRA; MARCA JUMIL; MODELO JM 2400; ANO 2005; 5 LINHAS; SISTEMA PNEUMÁTICO A VÁCUO - EQUIP.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=HYPERLINK("https://www.leilaoonline.com.br/lote/detalhe/335063", "035")</f>
      </c>
      <c r="B45" s="4" t="s">
        <f>=HYPERLINK("https://www.leilaoonline.com.br/lote/detalhe/335063", "TRINCHA AGRÍCOLA MARCA HM AGRO; MODELO SOBERANO 3300 - EQUIP. FUNCIONANDO")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=HYPERLINK("https://www.leilaoonline.com.br/lote/detalhe/335064", "036")</f>
      </c>
      <c r="B46" s="4" t="s">
        <f>=HYPERLINK("https://www.leilaoonline.com.br/lote/detalhe/335064", "DISTRIBUIDOR MINAME DE ADUBO E CALCÁRIO - EQUIP.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=HYPERLINK("https://www.leilaoonline.com.br/lote/detalhe/335065", "037")</f>
      </c>
      <c r="B47" s="4" t="s">
        <f>=HYPERLINK("https://www.leilaoonline.com.br/lote/detalhe/335065", "SEMEADEIRA - ADUBADORA MARCA PLANTI CENTER; MODELO SFR 27.000; 27 LINHAS PANTOGRÁFICAS EXTRA PESADAS - EQUIP. FUNCIONANDO")</f>
      </c>
      <c r="C47" s="4" t="inlineStr">
        <is>
          <t>Não vendido</t>
        </is>
      </c>
      <c r="D47" s="4" t="inlineStr">
        <is>
          <t>42</t>
        </is>
      </c>
      <c r="E47" s="5" t="inlineStr">
        <is>
          <t>70.000,00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=HYPERLINK("https://www.leilaoonline.com.br/lote/detalhe/335066", "038")</f>
      </c>
      <c r="B48" s="4" t="s">
        <f>=HYPERLINK("https://www.leilaoonline.com.br/lote/detalhe/335066", "PULVERIZADOR MARCA JACTO; MODELO ADVANCE VORTEX; BARRAS DE PULVERIZAÇÃO COM 18 METROS - EQUIP.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13.450,00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=HYPERLINK("https://www.leilaoonline.com.br/lote/detalhe/335067", "039")</f>
      </c>
      <c r="B49" s="4" t="s">
        <f>=HYPERLINK("https://www.leilaoonline.com.br/lote/detalhe/335067", "GRADE ARADORA MARCA BALDAN; GRADE DE ARRASTO COM DISCOS RECORTADOS - EQUIP.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=HYPERLINK("https://www.leilaoonline.com.br/lote/detalhe/335068", "040")</f>
      </c>
      <c r="B50" s="4" t="s">
        <f>=HYPERLINK("https://www.leilaoonline.com.br/lote/detalhe/335068", "SUBSOLADOR / ESCARIFICADOR MARCA STARA; MODELO ASA LASER; 5 HASTES - EQUIP.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14.050,00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=HYPERLINK("https://www.leilaoonline.com.br/lote/detalhe/335069", "041")</f>
      </c>
      <c r="B51" s="4" t="s">
        <f>=HYPERLINK("https://www.leilaoonline.com.br/lote/detalhe/335069", "ARADO DE AIVECAS; 4 CORPOS; ESTRUTURA REFORÇADA; RODADO PARA TRANSPORTE E CONTROLE DE PROFUNDIDADE - EQUIP.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=HYPERLINK("https://www.leilaoonline.com.br/lote/detalhe/335070", "042")</f>
      </c>
      <c r="B52" s="4" t="s">
        <f>=HYPERLINK("https://www.leilaoonline.com.br/lote/detalhe/335070", "CARRETA-TANQUE MARCA INCOMAGRI; MODELO CTIN 4000; CAP. 4.000 LITROS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=HYPERLINK("https://www.leilaoonline.com.br/lote/detalhe/335071", "043")</f>
      </c>
      <c r="B53" s="4" t="s">
        <f>=HYPERLINK("https://www.leilaoonline.com.br/lote/detalhe/335071", "BRITADOR CÔNICO MARCA RENCO; MOTOR ELÉTRICO DE 200 KVA; ESTR. METÁLICA DE SUSTENTAÇÃO INCLUSA - EQUIP.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=HYPERLINK("https://www.leilaoonline.com.br/lote/detalhe/335072", "044")</f>
      </c>
      <c r="B54" s="4" t="s">
        <f>=HYPERLINK("https://www.leilaoonline.com.br/lote/detalhe/335072", "BOMBA DE IRRIGAÇÃO 2 ESTÁGIOS; DIÂMETRO DE 6 POL.; MOTOR DE 175 CV; ROTAÇÃO 1.785 RPM - EQUIP. PAROU FUNCIONANDO")</f>
      </c>
      <c r="C54" s="4" t="inlineStr">
        <is>
          <t>Não vendido</t>
        </is>
      </c>
      <c r="D54" s="4" t="inlineStr">
        <is>
          <t>96</t>
        </is>
      </c>
      <c r="E54" s="5" t="inlineStr">
        <is>
          <t>26.600,00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=HYPERLINK("https://www.leilaoonline.com.br/lote/detalhe/335073", "045")</f>
      </c>
      <c r="B55" s="4" t="s">
        <f>=HYPERLINK("https://www.leilaoonline.com.br/lote/detalhe/335073", "TURBINA PARA GERAÇÃO DE ENERGIA; ACOMPANHA GERADOR; EQUIP. COM CHAVE CONTROLADORA DE ENERGIA")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=HYPERLINK("https://www.leilaoonline.com.br/lote/detalhe/335074", "046")</f>
      </c>
      <c r="B56" s="4" t="s">
        <f>=HYPERLINK("https://www.leilaoonline.com.br/lote/detalhe/335074", "LOTE C/ 3 DISJUNTORES INDUSTRIAIS - FUNCIONANDO - MAIS INFO. NAS IMAGENS")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=HYPERLINK("https://www.leilaoonline.com.br/lote/detalhe/335075", "047")</f>
      </c>
      <c r="B57" s="4" t="s">
        <f>=HYPERLINK("https://www.leilaoonline.com.br/lote/detalhe/335075", "LOTE C/ 4 PLANTADEIRAS DE GRÃOS, SENDO 01 PLANTADEIRA MARCA TATU E 03 PLANTADEIRAS MARCA SEMEATO")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=HYPERLINK("https://www.leilaoonline.com.br/lote/detalhe/335076", "048")</f>
      </c>
      <c r="B58" s="4" t="s">
        <f>=HYPERLINK("https://www.leilaoonline.com.br/lote/detalhe/335076", "veja o vídeo!! PÁ CARREGADEIRA MARCA CATERPILLAR; MODELO 938G; ANO 2002; ARTICULADA COM CONCHA FRONTAL; CABINE FECHADA - MÁQ. FUNCIONANDO")</f>
      </c>
      <c r="C58" s="4" t="inlineStr">
        <is>
          <t>Não vendido</t>
        </is>
      </c>
      <c r="D58" s="4" t="inlineStr">
        <is>
          <t>53</t>
        </is>
      </c>
      <c r="E58" s="5" t="inlineStr">
        <is>
          <t>36.450,00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=HYPERLINK("https://www.leilaoonline.com.br/lote/detalhe/335077", "049")</f>
      </c>
      <c r="B59" s="4" t="s">
        <f>=HYPERLINK("https://www.leilaoonline.com.br/lote/detalhe/335077", "PULVERIZADOR AUTOPROPELIDO MARCA CASE IH; MODELO PATRIOT 350 - EQUIP. FUNCIONANDO")</f>
      </c>
      <c r="C59" s="4" t="inlineStr">
        <is>
          <t>Não vendido</t>
        </is>
      </c>
      <c r="D59" s="4" t="inlineStr">
        <is>
          <t>140</t>
        </is>
      </c>
      <c r="E59" s="5" t="inlineStr">
        <is>
          <t>44.200,00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=HYPERLINK("https://www.leilaoonline.com.br/lote/detalhe/335078", "050")</f>
      </c>
      <c r="B60" s="4" t="s">
        <f>=HYPERLINK("https://www.leilaoonline.com.br/lote/detalhe/335078", "veja o vídeo!! PÁ CARREGADEIRA MARCA SEM MODELO 638; ANO 2016; MOTOR 6BT5.9-C125 - EQUIP. FUNCIONANDO")</f>
      </c>
      <c r="C60" s="4" t="inlineStr">
        <is>
          <t>Não vendido</t>
        </is>
      </c>
      <c r="D60" s="4" t="inlineStr">
        <is>
          <t>118</t>
        </is>
      </c>
      <c r="E60" s="5" t="inlineStr">
        <is>
          <t>181.000,00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=HYPERLINK("https://www.leilaoonline.com.br/lote/detalhe/335079", "051")</f>
      </c>
      <c r="B61" s="4" t="s">
        <f>=HYPERLINK("https://www.leilaoonline.com.br/lote/detalhe/335079", "MISTURADOR EQUIPADO C/ MOTOR ELÉTRICO E REDUTOR; 1,50M DE LARG.")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6.500,00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=HYPERLINK("https://www.leilaoonline.com.br/lote/detalhe/335080", "052")</f>
      </c>
      <c r="B62" s="4" t="s">
        <f>=HYPERLINK("https://www.leilaoonline.com.br/lote/detalhe/335080", "ENGENHO DE MOER CANA MARCA PIEROTTI; EQUIP. COM REDUTOR; MONTADO SOBRE CARRETA")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=HYPERLINK("https://www.leilaoonline.com.br/lote/detalhe/335081", "053")</f>
      </c>
      <c r="B63" s="4" t="s">
        <f>=HYPERLINK("https://www.leilaoonline.com.br/lote/detalhe/335081", "CARRETA AGRÍCOLA PARA TRANSPORTE; CAP. INDICADA: 3.000KG")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=HYPERLINK("https://www.leilaoonline.com.br/lote/detalhe/335082", "054")</f>
      </c>
      <c r="B64" s="4" t="s">
        <f>=HYPERLINK("https://www.leilaoonline.com.br/lote/detalhe/335082", "CARRETA AGRÍCOLA PARA TRANSPORTE; CAP. INDICADA: 3.000KG")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=HYPERLINK("https://www.leilaoonline.com.br/lote/detalhe/335083", "055")</f>
      </c>
      <c r="B65" s="4" t="s">
        <f>=HYPERLINK("https://www.leilaoonline.com.br/lote/detalhe/335083", "CARRETA AGRÍCOLA PARA TRANSPORTE; CAP. INDICADA: 3.000KG")</f>
      </c>
      <c r="C65" s="4" t="inlineStr">
        <is>
          <t>Vendido</t>
        </is>
      </c>
      <c r="D65" s="4" t="inlineStr">
        <is>
          <t>1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=HYPERLINK("https://www.leilaoonline.com.br/lote/detalhe/335084", "056")</f>
      </c>
      <c r="B66" s="4" t="s">
        <f>=HYPERLINK("https://www.leilaoonline.com.br/lote/detalhe/335084", "CARRETA AGRÍCOLA PARA TRANSPORTE; CAP. INDICADA: 3.000KG")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=HYPERLINK("https://www.leilaoonline.com.br/lote/detalhe/335085", "057")</f>
      </c>
      <c r="B67" s="4" t="s">
        <f>=HYPERLINK("https://www.leilaoonline.com.br/lote/detalhe/335085", "CARRETA AGRÍCOLA PARA TRANSPORTE; CAP. INDICADA: 3.000KG")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=HYPERLINK("https://www.leilaoonline.com.br/lote/detalhe/335086", "058")</f>
      </c>
      <c r="B68" s="4" t="s">
        <f>=HYPERLINK("https://www.leilaoonline.com.br/lote/detalhe/335086", "CARRETA AGRÍCOLA PARA TRANSPORTE; CAP. INDICADA: 3.000KG")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=HYPERLINK("https://www.leilaoonline.com.br/lote/detalhe/335087", "059")</f>
      </c>
      <c r="B69" s="4" t="s">
        <f>=HYPERLINK("https://www.leilaoonline.com.br/lote/detalhe/335087", "CARRETA-TANQUE C/ RESERVATÓRIO DE FIBRA. CAP. INDICADA: 4.000L")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=HYPERLINK("https://www.leilaoonline.com.br/lote/detalhe/335088", "061")</f>
      </c>
      <c r="B70" s="4" t="s">
        <f>=HYPERLINK("https://www.leilaoonline.com.br/lote/detalhe/335088", "CARRETA DE ARRASTO PARA TRANSPORTE DE MÁQUINAS; MARCA KUHN MODELO CTM 8000")</f>
      </c>
      <c r="C70" s="4" t="inlineStr">
        <is>
          <t>Vendido</t>
        </is>
      </c>
      <c r="D70" s="4" t="inlineStr">
        <is>
          <t>76</t>
        </is>
      </c>
      <c r="E70" s="5" t="inlineStr">
        <is>
          <t>15.200,00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=HYPERLINK("https://www.leilaoonline.com.br/lote/detalhe/335089", "064")</f>
      </c>
      <c r="B71" s="4" t="s">
        <f>=HYPERLINK("https://www.leilaoonline.com.br/lote/detalhe/335089", "PULVERIZADOR AGRÍCOLA MARCA STARA; CAP. 500L")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=HYPERLINK("https://www.leilaoonline.com.br/lote/detalhe/335090", "065")</f>
      </c>
      <c r="B72" s="4" t="s">
        <f>=HYPERLINK("https://www.leilaoonline.com.br/lote/detalhe/335090", "MÁQUINA ROTATIVA CWA OURINHOS; SISTEMA A CARVÃO E LENHA; EQUIP. C/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=HYPERLINK("https://www.leilaoonline.com.br/lote/detalhe/335091", "066")</f>
      </c>
      <c r="B73" s="4" t="s">
        <f>=HYPERLINK("https://www.leilaoonline.com.br/lote/detalhe/335091", "BOCA DE COLHEDORA PARA 6 LINHAS")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=HYPERLINK("https://www.leilaoonline.com.br/lote/detalhe/335092", "067")</f>
      </c>
      <c r="B74" s="4" t="s">
        <f>=HYPERLINK("https://www.leilaoonline.com.br/lote/detalhe/335092", "PLANTADEIRA JOHN DEERE")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=HYPERLINK("https://www.leilaoonline.com.br/lote/detalhe/335094", "071")</f>
      </c>
      <c r="B75" s="4" t="s">
        <f>=HYPERLINK("https://www.leilaoonline.com.br/lote/detalhe/335094", "PLANTADEIRA / ADUBADEIRA AGRÍCOLA TATU")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=HYPERLINK("https://www.leilaoonline.com.br/lote/detalhe/335095", "073")</f>
      </c>
      <c r="B76" s="4" t="s">
        <f>=HYPERLINK("https://www.leilaoonline.com.br/lote/detalhe/335095", "LOTE C/ 3 RESFRIADORES")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=HYPERLINK("https://www.leilaoonline.com.br/lote/detalhe/335096", "074")</f>
      </c>
      <c r="B77" s="4" t="s">
        <f>=HYPERLINK("https://www.leilaoonline.com.br/lote/detalhe/335096", "TURBINA DE GERAR ENERGIA C/ GERADOR C/ CHAVE CONTROLADOR DE ENERGIA")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=HYPERLINK("https://www.leilaoonline.com.br/lote/detalhe/335097", "075")</f>
      </c>
      <c r="B78" s="4" t="s">
        <f>=HYPERLINK("https://www.leilaoonline.com.br/lote/detalhe/335097", "TURBINA DE GERAR ENERGIA C/ GERADOR DE 200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=HYPERLINK("https://www.leilaoonline.com.br/lote/detalhe/335098", "076")</f>
      </c>
      <c r="B79" s="4" t="s">
        <f>=HYPERLINK("https://www.leilaoonline.com.br/lote/detalhe/335098", "TORNO MECÂNICO CONVENCIONAL; MARCA IMOR/ROMI; MODELO IMOR-520 - EQUIP. FUNCIONANDO")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26.950,00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=HYPERLINK("https://www.leilaoonline.com.br/lote/detalhe/336102", "077")</f>
      </c>
      <c r="B80" s="4" t="s">
        <f>=HYPERLINK("https://www.leilaoonline.com.br/lote/detalhe/336102", "TORNO MECÂNICO CONVENCIONAL ROMI; LINHA IMOR; MODELO IMOR-520 - EQUIP. FUNCIONANDO")</f>
      </c>
      <c r="C80" s="4" t="inlineStr">
        <is>
          <t>Vendido</t>
        </is>
      </c>
      <c r="D80" s="4" t="inlineStr">
        <is>
          <t>91</t>
        </is>
      </c>
      <c r="E80" s="5" t="inlineStr">
        <is>
          <t>30.250,00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=HYPERLINK("https://www.leilaoonline.com.br/lote/detalhe/335107", "078")</f>
      </c>
      <c r="B81" s="4" t="s">
        <f>=HYPERLINK("https://www.leilaoonline.com.br/lote/detalhe/335107", "FRESADORA FERRAMENTEIRA VERTICAL; MARCA MANROD; MODELO MR-9400VC; ANO 2025; ALIMENTAÇÃO 220/380V; TRIFÁSICA; C/ INDICADOR DIGITAL NOS EIXOS X, Y E Z - EQUIP. FUNCIONANDO")</f>
      </c>
      <c r="C81" s="4" t="inlineStr">
        <is>
          <t>Vendido</t>
        </is>
      </c>
      <c r="D81" s="4" t="inlineStr">
        <is>
          <t>259</t>
        </is>
      </c>
      <c r="E81" s="5" t="inlineStr">
        <is>
          <t>81.750,00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=HYPERLINK("https://www.leilaoonline.com.br/lote/detalhe/336103", "079")</f>
      </c>
      <c r="B82" s="4" t="s">
        <f>=HYPERLINK("https://www.leilaoonline.com.br/lote/detalhe/336103", "TORNO MECÂNICO CONVENCIONAL ROMI/IMOR; MODELO IMOR-520; C/ PLACA DE 3 CASTANHAS, TORRE PORTA-FERRAMENTAS E CONTRAPONTO - EQUIP. FUNCIONANDO")</f>
      </c>
      <c r="C82" s="4" t="inlineStr">
        <is>
          <t>Vendido</t>
        </is>
      </c>
      <c r="D82" s="4" t="inlineStr">
        <is>
          <t>98</t>
        </is>
      </c>
      <c r="E82" s="5" t="inlineStr">
        <is>
          <t>28.250,00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=HYPERLINK("https://www.leilaoonline.com.br/lote/detalhe/335108", "080")</f>
      </c>
      <c r="B83" s="4" t="s">
        <f>=HYPERLINK("https://www.leilaoonline.com.br/lote/detalhe/335108", "BOCA COLHEDEIRA DE 6 LINHAS")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=HYPERLINK("https://www.leilaoonline.com.br/lote/detalhe/335104", "081")</f>
      </c>
      <c r="B84" s="4" t="s">
        <f>=HYPERLINK("https://www.leilaoonline.com.br/lote/detalhe/335104", "LOTE C/ APROX. 40 TON. DE CORDOALHA USADO; DIÂMETRO APROX. 19 MM")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=HYPERLINK("https://www.leilaoonline.com.br/lote/detalhe/335105", "082")</f>
      </c>
      <c r="B85" s="4" t="s">
        <f>=HYPERLINK("https://www.leilaoonline.com.br/lote/detalhe/335105", "LOTE C/ 4 UNIDADES DE MARTELETES ROMPEORES HIDRÁULICOS PARA ESCAVADEIRA; MARCA OU INSCRIÇÃO APARENTE: MX")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=HYPERLINK("https://www.leilaoonline.com.br/lote/detalhe/335109", "083")</f>
      </c>
      <c r="B86" s="4" t="s">
        <f>=HYPERLINK("https://www.leilaoonline.com.br/lote/detalhe/335109", "veja o vídeo!! LOTE C/ APROX. 53 BOMBAS SUBMERSÍVEIS ELÉTRICAS PARA DRENAGEM; MARCA SULZER; MODELO MINI 70GT - MAIS INFO. NAS ESPECIFICAÇÕES")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7.550,00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=HYPERLINK("https://www.leilaoonline.com.br/lote/detalhe/335110", "084")</f>
      </c>
      <c r="B87" s="4" t="s">
        <f>=HYPERLINK("https://www.leilaoonline.com.br/lote/detalhe/335110", "TORNO MECÂNICO DE BANCADA MARCA MANROD; MODELO MR-334, 220V; 1.100W; ANO 2024 - EQUIP. FUNCIONANDO, SEM USO")</f>
      </c>
      <c r="C87" s="4" t="inlineStr">
        <is>
          <t>Vendido</t>
        </is>
      </c>
      <c r="D87" s="4" t="inlineStr">
        <is>
          <t>18</t>
        </is>
      </c>
      <c r="E87" s="5" t="inlineStr">
        <is>
          <t>11.850,00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=HYPERLINK("https://www.leilaoonline.com.br/lote/detalhe/335607", "085")</f>
      </c>
      <c r="B88" s="4" t="s">
        <f>=HYPERLINK("https://www.leilaoonline.com.br/lote/detalhe/335607", "CAMINHÃO FORD/CARGO 2626; ANO 2003/2003; COR BRANCA; COMB. DIESEL; C/ 2 CAÇAMBAS SEMI NOVAS E 1 PRANCHA - FUNCIONANDO")</f>
      </c>
      <c r="C88" s="4" t="inlineStr">
        <is>
          <t>Não vendido</t>
        </is>
      </c>
      <c r="D88" s="4" t="inlineStr">
        <is>
          <t>35</t>
        </is>
      </c>
      <c r="E88" s="5" t="inlineStr">
        <is>
          <t>205.000,00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=HYPERLINK("https://www.leilaoonline.com.br/lote/detalhe/335608", "086")</f>
      </c>
      <c r="B89" s="4" t="s">
        <f>=HYPERLINK("https://www.leilaoonline.com.br/lote/detalhe/335608", "GUINCHO DE ARRASTO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=HYPERLINK("https://www.leilaoonline.com.br/lote/detalhe/335609", "087")</f>
      </c>
      <c r="B90" s="4" t="s">
        <f>=HYPERLINK("https://www.leilaoonline.com.br/lote/detalhe/335609", "GRADE DE ARRASTO DE 18 DISCOS DE 28 POLEGADAS")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=HYPERLINK("https://www.leilaoonline.com.br/lote/detalhe/335610", "088")</f>
      </c>
      <c r="B91" s="4" t="s">
        <f>=HYPERLINK("https://www.leilaoonline.com.br/lote/detalhe/335610", "ROÇADEIRA DE DOIS CORTES MARCA INRODA")</f>
      </c>
      <c r="C91" s="4" t="inlineStr">
        <is>
          <t>Não vendido</t>
        </is>
      </c>
      <c r="D91" s="4" t="inlineStr">
        <is>
          <t>27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=HYPERLINK("https://www.leilaoonline.com.br/lote/detalhe/335611", "089")</f>
      </c>
      <c r="B92" s="4" t="s">
        <f>=HYPERLINK("https://www.leilaoonline.com.br/lote/detalhe/335611", "veja o vídeo!! COLHEDEIRA MARCA CASE FILIPADA; ANO 2011 30 PÉS - EQUIP. FUNCIONANDO")</f>
      </c>
      <c r="C92" s="4" t="inlineStr">
        <is>
          <t>Não vendido</t>
        </is>
      </c>
      <c r="D92" s="4" t="inlineStr">
        <is>
          <t>74</t>
        </is>
      </c>
      <c r="E92" s="5" t="inlineStr">
        <is>
          <t>110.250,00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=HYPERLINK("https://www.leilaoonline.com.br/lote/detalhe/335806", "090")</f>
      </c>
      <c r="B93" s="4" t="s">
        <f>=HYPERLINK("https://www.leilaoonline.com.br/lote/detalhe/335806", "COLHEDEIRA BALÃO CASE IH; MODELO 2388; LINHA AXIAL FLOW; VERSÃO EXTREME - FUNCIONANDO")</f>
      </c>
      <c r="C93" s="4" t="inlineStr">
        <is>
          <t>Não vendido</t>
        </is>
      </c>
      <c r="D93" s="4" t="inlineStr">
        <is>
          <t>52</t>
        </is>
      </c>
      <c r="E93" s="5" t="inlineStr">
        <is>
          <t>83.750,00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=HYPERLINK("https://www.leilaoonline.com.br/lote/detalhe/335807", "091")</f>
      </c>
      <c r="B94" s="4" t="s">
        <f>=HYPERLINK("https://www.leilaoonline.com.br/lote/detalhe/335807", "PEÇAS DE ROTULADORA DE AÇO INÓX - PREÇO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=HYPERLINK("https://www.leilaoonline.com.br/lote/detalhe/335808", "092")</f>
      </c>
      <c r="B95" s="4" t="s">
        <f>=HYPERLINK("https://www.leilaoonline.com.br/lote/detalhe/335808", "REDUTOR DE GRANDE PORTE")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=HYPERLINK("https://www.leilaoonline.com.br/lote/detalhe/336104", "093")</f>
      </c>
      <c r="B96" s="4" t="s">
        <f>=HYPERLINK("https://www.leilaoonline.com.br/lote/detalhe/336104", "LOTE C/ APROX.  7 TON. / 130 TUBOS PARA PERFURAÇÃO DE POÇOS ARTESIANOS; TAMANHO VARIA DE 2,30 A 4 METROS; POSSUI APROX. 3 POL./4POL. NA BOCA DE EMENDA")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=HYPERLINK("https://www.leilaoonline.com.br/lote/detalhe/336105", "094")</f>
      </c>
      <c r="B97" s="4" t="s">
        <f>=HYPERLINK("https://www.leilaoonline.com.br/lote/detalhe/336105", "CAMINHÃO I/M. BENZ 311CDISTREETC; ANO 2014/2014; COR BRANCA; COMB. DIESEL - MOTOR DESMONTADO")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=HYPERLINK("https://www.leilaoonline.com.br/lote/detalhe/335106", "1000")</f>
      </c>
      <c r="B98" s="4" t="s">
        <f>=HYPERLINK("https://www.leilaoonline.com.br/lote/detalhe/335106", "veja o vídeo!! PÁ CARREGADEIRA MARCA HYUNDAI MODELO HL770-7A - EQUIP. FUNCIONANDO")</f>
      </c>
      <c r="C98" s="4" t="inlineStr">
        <is>
          <t>Não vendido</t>
        </is>
      </c>
      <c r="D98" s="4" t="inlineStr">
        <is>
          <t>152</t>
        </is>
      </c>
      <c r="E98" s="5" t="inlineStr">
        <is>
          <t>66.000,00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=HYPERLINK("https://www.leilaoonline.com.br/lote/detalhe/335099", "1001")</f>
      </c>
      <c r="B99" s="4" t="s">
        <f>=HYPERLINK("https://www.leilaoonline.com.br/lote/detalhe/335099", "CALANDRA DE 1.60M DE COMPRIMENTO; EIXOS DE 10 POLEGADAS; DOBRA CHAPA ATÉ 1 E 1/4")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=HYPERLINK("https://www.leilaoonline.com.br/lote/detalhe/335100", "1002")</f>
      </c>
      <c r="B100" s="4" t="s">
        <f>=HYPERLINK("https://www.leilaoonline.com.br/lote/detalhe/335100", "BRITADOR CÔNICO MARCA FAÇO 120F C/ MOTOR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84.500,00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=HYPERLINK("https://www.leilaoonline.com.br/lote/detalhe/335101", "1003")</f>
      </c>
      <c r="B101" s="4" t="s">
        <f>=HYPERLINK("https://www.leilaoonline.com.br/lote/detalhe/335101", "GUINCHO PARÁ 40 TON.; MARCA VILLARES - EQUIP. FUNCIONANDO")</f>
      </c>
      <c r="C101" s="4" t="inlineStr">
        <is>
          <t>Não vendido</t>
        </is>
      </c>
      <c r="D101" s="4" t="inlineStr">
        <is>
          <t>61</t>
        </is>
      </c>
      <c r="E101" s="5" t="inlineStr">
        <is>
          <t>100.300,00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=HYPERLINK("https://www.leilaoonline.com.br/lote/detalhe/335102", "1004")</f>
      </c>
      <c r="B102" s="4" t="s">
        <f>=HYPERLINK("https://www.leilaoonline.com.br/lote/detalhe/335102", "GUINCHO DE ELEVAÇÃO PARA ELÉTRICA DE ALTA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=HYPERLINK("https://www.leilaoonline.com.br/lote/detalhe/335103", "1005")</f>
      </c>
      <c r="B103" s="4" t="s">
        <f>=HYPERLINK("https://www.leilaoonline.com.br/lote/detalhe/335103", "GERADOR DE ENERGIA GÁS NATURAL DE 110KVA")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8.150,00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2026-11-04T04:41:49.00Z</dcterms:created>
  <dc:creator>Tellks Tecnologia</dc:creator>
  <cp:revision>0</cp:revision>
</cp:coreProperties>
</file>