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COLHEDORAS -  TRANSBORDOS - TRATORES - IMPLEMENTOS INDUSTRIAS E AGRICOLAS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=HYPERLINK("https://www.leilaoonline.com.br/lote/detalhe/337355", "11732")</f>
      </c>
      <c r="B11" s="4" t="s">
        <f>=HYPERLINK("https://www.leilaoonline.com.br/lote/detalhe/337355", "PULVERIZADOR HERBICAT - S/FR - LOC. JATAÍ 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=HYPERLINK("https://www.leilaoonline.com.br/lote/detalhe/337364", "34217")</f>
      </c>
      <c r="B12" s="4" t="s">
        <f>=HYPERLINK("https://www.leilaoonline.com.br/lote/detalhe/337364", "DOLLY USICAMP; ANO 2008. - FR98018 - LOC. JATAI 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=HYPERLINK("https://www.leilaoonline.com.br/lote/detalhe/337272", "34229")</f>
      </c>
      <c r="B13" s="4" t="s">
        <f>=HYPERLINK("https://www.leilaoonline.com.br/lote/detalhe/337272", " 01 IMPRESSORA EASY, 01 PLASTIFICADORA - LOC. BONFIM")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=HYPERLINK("https://www.leilaoonline.com.br/lote/detalhe/337286", "34230")</f>
      </c>
      <c r="B14" s="4" t="s">
        <f>=HYPERLINK("https://www.leilaoonline.com.br/lote/detalhe/337286", " APROX.15 CAIXA ALPROX, 08 CAIXA PASSAGEM, 15 POWER BANK - LOC. BONFIM")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=HYPERLINK("https://www.leilaoonline.com.br/lote/detalhe/337303", "34240")</f>
      </c>
      <c r="B15" s="4" t="s">
        <f>=HYPERLINK("https://www.leilaoonline.com.br/lote/detalhe/337303", "01 VOLANDEIRA DENTIÇÃO RETA Z112 MÓDULO 25; 01 ENGRENAGEM BI-HELICOIDAL Z116 MÓDULO 22; 01 PINHÃO BI-HELICOIDAL Z30 MÓDULO 22 - LOC. UNIVALEM 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=HYPERLINK("https://www.leilaoonline.com.br/lote/detalhe/337321", "34243")</f>
      </c>
      <c r="B16" s="4" t="s">
        <f>=HYPERLINK("https://www.leilaoonline.com.br/lote/detalhe/337321", "TRAVA QUEDAS MSA . - (CAR1) - LOC. PIRACICABA 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=HYPERLINK("https://www.leilaoonline.com.br/lote/detalhe/337349", "34249")</f>
      </c>
      <c r="B17" s="4" t="s">
        <f>=HYPERLINK("https://www.leilaoonline.com.br/lote/detalhe/337349", "PONTE ROLANTE - APROX. 20 TONELADAS - LOC. BOM RETIRO")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=HYPERLINK("https://www.leilaoonline.com.br/lote/detalhe/337329", "34250")</f>
      </c>
      <c r="B18" s="4" t="s">
        <f>=HYPERLINK("https://www.leilaoonline.com.br/lote/detalhe/337329", "PENEIRA ROTATIVA - LOC. BOM RETIRO")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=HYPERLINK("https://www.leilaoonline.com.br/lote/detalhe/337304", "34260")</f>
      </c>
      <c r="B19" s="4" t="s">
        <f>=HYPERLINK("https://www.leilaoonline.com.br/lote/detalhe/337304", "APROXIMADAMENTE 36 MOTORES ELÉTRICOS SUCATEADOS. - N/A - LOC. BARRA 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=HYPERLINK("https://www.leilaoonline.com.br/lote/detalhe/337324", "34261")</f>
      </c>
      <c r="B20" s="4" t="s">
        <f>=HYPERLINK("https://www.leilaoonline.com.br/lote/detalhe/337324", "04 BOMBAS DE COMBUSTIVEL, 02 CAIXAS S.A.O, 1 AFERIDOR E 1 VALVULA. - N/A - LOC.BARRA 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=HYPERLINK("https://www.leilaoonline.com.br/lote/detalhe/337325", "34262")</f>
      </c>
      <c r="B21" s="4" t="s">
        <f>=HYPERLINK("https://www.leilaoonline.com.br/lote/detalhe/337325", "MOTO BOMBA OM 447 - A.; ANO 2014. - FR19731 -  LOC.BARRA 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=HYPERLINK("https://www.leilaoonline.com.br/lote/detalhe/337326", "34263")</f>
      </c>
      <c r="B22" s="4" t="s">
        <f>=HYPERLINK("https://www.leilaoonline.com.br/lote/detalhe/337326", "MOTO BOMBA OM 447 - A; ANO 2010. - FR102442. - LOC.BARRA 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=HYPERLINK("https://www.leilaoonline.com.br/lote/detalhe/337327", "34264")</f>
      </c>
      <c r="B23" s="4" t="s">
        <f>=HYPERLINK("https://www.leilaoonline.com.br/lote/detalhe/337327", "SUPER. CULTIVADOR ADUBADE DMB; ANO 2009. - FR165279 - LOC. BARRA 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=HYPERLINK("https://www.leilaoonline.com.br/lote/detalhe/337328", "34265")</f>
      </c>
      <c r="B24" s="4" t="s">
        <f>=HYPERLINK("https://www.leilaoonline.com.br/lote/detalhe/337328", "CULTIVADOR DIST. ADUBO DMB 2L; ANO 2003. - FR74020 - LOC.BARRA 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=HYPERLINK("https://www.leilaoonline.com.br/lote/detalhe/337351", "34266")</f>
      </c>
      <c r="B25" s="4" t="s">
        <f>=HYPERLINK("https://www.leilaoonline.com.br/lote/detalhe/337351", "CAMINHÃO VOLKSWAGEN 26.220 EURO3 WORKER 6X4 - ANO 2008/2009 - (CALDA PRONTA) - FR163129/FR165305 - LOC. JATAÍ ")</f>
      </c>
      <c r="C25" s="4" t="inlineStr">
        <is>
          <t>Aguardando</t>
        </is>
      </c>
      <c r="D25" s="4" t="inlineStr">
        <is>
          <t>2</t>
        </is>
      </c>
      <c r="E25" s="5" t="inlineStr">
        <is>
          <t>61.000,00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=HYPERLINK("https://www.leilaoonline.com.br/lote/detalhe/337352", "34267")</f>
      </c>
      <c r="B26" s="4" t="s">
        <f>=HYPERLINK("https://www.leilaoonline.com.br/lote/detalhe/337352", "PALLETS - APROXIMADAMENTE 150 - (LANCE POR UNIDADE) - LOC. JATAÍ 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0,05</t>
        </is>
      </c>
      <c r="F26" s="4" t="inlineStr">
        <is>
          <t>0.05</t>
        </is>
      </c>
    </row>
    <row collapsed="false" customFormat="false" customHeight="false" hidden="false" ht="12.1" outlineLevel="0" r="27">
      <c r="A27" s="5" t="s">
        <f>=HYPERLINK("https://www.leilaoonline.com.br/lote/detalhe/337356", "34268")</f>
      </c>
      <c r="B27" s="4" t="s">
        <f>=HYPERLINK("https://www.leilaoonline.com.br/lote/detalhe/337356", "01 FREEZER FRINCON/ 01 FOGÃO DAKO/ 01 FORNO VENANCIO/ 01 EXAUSTOR  - LOC. JATAÍ 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=HYPERLINK("https://www.leilaoonline.com.br/lote/detalhe/337373", "34269")</f>
      </c>
      <c r="B28" s="4" t="s">
        <f>=HYPERLINK("https://www.leilaoonline.com.br/lote/detalhe/337373", "UTENSÍLIOS DE COZINHA : PANELAS, PRATOS, COPOS, JARRAS DE VIDRO , BATEDEIRA, ASSSADEIRAS E UTENSILIOS DIVERSOS - LOC. JATAI ")</f>
      </c>
      <c r="C28" s="4" t="inlineStr">
        <is>
          <t>Aguardando</t>
        </is>
      </c>
      <c r="D28" s="4" t="inlineStr">
        <is>
          <t>1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=HYPERLINK("https://www.leilaoonline.com.br/lote/detalhe/337374", "34270")</f>
      </c>
      <c r="B29" s="4" t="s">
        <f>=HYPERLINK("https://www.leilaoonline.com.br/lote/detalhe/337374", "ROBÔ AGRÍCOLA SOLIX SOLINFTEC - EQP.11105 - LOC. DESTIVALE")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100.000,00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=HYPERLINK("https://www.leilaoonline.com.br/lote/detalhe/337375", "34271")</f>
      </c>
      <c r="B30" s="4" t="s">
        <f>=HYPERLINK("https://www.leilaoonline.com.br/lote/detalhe/337375", "ROBÔ AGRÍCOLA SOLIX SOLINFTEC - EQP.11103 - LOC. DESTIVALE")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100.000,00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=HYPERLINK("https://www.leilaoonline.com.br/lote/detalhe/337511", "34272")</f>
      </c>
      <c r="B31" s="4" t="s">
        <f>=HYPERLINK("https://www.leilaoonline.com.br/lote/detalhe/337511", "PAINEL ELÉTRICO. - N/A - LOC. BONFIM ")</f>
      </c>
      <c r="C31" s="4" t="inlineStr">
        <is>
          <t>Aguardando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=HYPERLINK("https://www.leilaoonline.com.br/lote/detalhe/337512", "34273")</f>
      </c>
      <c r="B32" s="4" t="s">
        <f>=HYPERLINK("https://www.leilaoonline.com.br/lote/detalhe/337512", "TANQUE DE CONTENÇÃO DE OLEO + MOTOR WEG  W22 E SEUS COMPONENTES CONFORME IMAGEM. - N/A - LOC. BONFIM 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=HYPERLINK("https://www.leilaoonline.com.br/lote/detalhe/337513", "34274")</f>
      </c>
      <c r="B33" s="4" t="s">
        <f>=HYPERLINK("https://www.leilaoonline.com.br/lote/detalhe/337513", "APROXIMADAMENTE 350 VELAS DE IGINIÇÃO - (VENDA POR UNIDADE - R$ 50,00 POR PEÇA) . - N/A - LOC. BONFIM 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50,00</t>
        </is>
      </c>
      <c r="F33" s="4" t="inlineStr">
        <is>
          <t>5.00</t>
        </is>
      </c>
    </row>
    <row collapsed="false" customFormat="false" customHeight="false" hidden="false" ht="12.1" outlineLevel="0" r="34">
      <c r="A34" s="5" t="s">
        <f>=HYPERLINK("https://www.leilaoonline.com.br/lote/detalhe/337361", "35255")</f>
      </c>
      <c r="B34" s="4" t="s">
        <f>=HYPERLINK("https://www.leilaoonline.com.br/lote/detalhe/337361", "TROCADOR DE CALOR M15 - BFM8  - ALFA LAVAL - PAT. 320563 - LOC. GASA 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=HYPERLINK("https://www.leilaoonline.com.br/lote/detalhe/337241", "35394")</f>
      </c>
      <c r="B35" s="4" t="s">
        <f>=HYPERLINK("https://www.leilaoonline.com.br/lote/detalhe/337241", "COLHEDORA CASE 8800; ANO 2017. - FR8802155. - LOC. LAGOA DA PRATA   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=HYPERLINK("https://www.leilaoonline.com.br/lote/detalhe/337322", "35763")</f>
      </c>
      <c r="B36" s="4" t="s">
        <f>=HYPERLINK("https://www.leilaoonline.com.br/lote/detalhe/337322", " PLANTADEIRA. - FR20330. - LOC. DIAMANTE 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=HYPERLINK("https://www.leilaoonline.com.br/lote/detalhe/337294", "36845")</f>
      </c>
      <c r="B37" s="4" t="s">
        <f>=HYPERLINK("https://www.leilaoonline.com.br/lote/detalhe/337294", " PULVERIZADOR HERBICAT.  N/E - LOC. UNIVALEM 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=HYPERLINK("https://www.leilaoonline.com.br/lote/detalhe/337354", "36881")</f>
      </c>
      <c r="B38" s="4" t="s">
        <f>=HYPERLINK("https://www.leilaoonline.com.br/lote/detalhe/337354", "DOLLY USICAMP - ANO 2009 - FR164794 - (VENDA SEM DOCUMENTO) - LOC. JATAÍ")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=HYPERLINK("https://www.leilaoonline.com.br/lote/detalhe/337295", "37202")</f>
      </c>
      <c r="B39" s="4" t="s">
        <f>=HYPERLINK("https://www.leilaoonline.com.br/lote/detalhe/337295", " TRANSBORDO SANTAL 12 T; ANO 2014. - FR91295- LOC. BENALCOOL 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=HYPERLINK("https://www.leilaoonline.com.br/lote/detalhe/337255", "37221")</f>
      </c>
      <c r="B40" s="4" t="s">
        <f>=HYPERLINK("https://www.leilaoonline.com.br/lote/detalhe/337255", " TURBINA CALDEIRA 40 CE 410HP (PT309490) - LOC. DESTIVALE 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=HYPERLINK("https://www.leilaoonline.com.br/lote/detalhe/337254", "37223")</f>
      </c>
      <c r="B41" s="4" t="s">
        <f>=HYPERLINK("https://www.leilaoonline.com.br/lote/detalhe/337254", "FILTRO ROTATIVO MAUSA 8x16 (PT900126/189890/224299/068679) - LOC. DESTIVALE")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=HYPERLINK("https://www.leilaoonline.com.br/lote/detalhe/337554", "37225")</f>
      </c>
      <c r="B42" s="4" t="s">
        <f>=HYPERLINK("https://www.leilaoonline.com.br/lote/detalhe/337554", "02 VOLANDEIRAS, 01 PINHÃO - APROX. 15 TON. (VENDA POR KG) - LOC. MUNDIAL 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1,00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=HYPERLINK("https://www.leilaoonline.com.br/lote/detalhe/337553", "37280")</f>
      </c>
      <c r="B43" s="4" t="s">
        <f>=HYPERLINK("https://www.leilaoonline.com.br/lote/detalhe/337553", " PEÇAS DE REPOSIÇÃO EQUIPAMENTOS AGRICOLA - LOC. JATAI 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=HYPERLINK("https://www.leilaoonline.com.br/lote/detalhe/337362", "37723")</f>
      </c>
      <c r="B44" s="4" t="s">
        <f>=HYPERLINK("https://www.leilaoonline.com.br/lote/detalhe/337362", "DESUMIDIFICADOR CALDEIRA HCD-900 EA PLUS MUNTERS - PAT. 387518 - LOC. GASA 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=HYPERLINK("https://www.leilaoonline.com.br/lote/detalhe/337555", "37725")</f>
      </c>
      <c r="B45" s="4" t="s">
        <f>=HYPERLINK("https://www.leilaoonline.com.br/lote/detalhe/337555", " APROX. 4.500 TIJOLOS - LOC. DESTIVALE 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=HYPERLINK("https://www.leilaoonline.com.br/lote/detalhe/337250", "37736")</f>
      </c>
      <c r="B46" s="4" t="s">
        <f>=HYPERLINK("https://www.leilaoonline.com.br/lote/detalhe/337250", " PEÇAS DIVERSAS - LOC. UNIVALEM")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=HYPERLINK("https://www.leilaoonline.com.br/lote/detalhe/337253", "37738")</f>
      </c>
      <c r="B47" s="4" t="s">
        <f>=HYPERLINK("https://www.leilaoonline.com.br/lote/detalhe/337253", "01 ROLO DE PRESSÃO MOENDA - LOC. MUNDIAL")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=HYPERLINK("https://www.leilaoonline.com.br/lote/detalhe/337518", "37741")</f>
      </c>
      <c r="B48" s="4" t="s">
        <f>=HYPERLINK("https://www.leilaoonline.com.br/lote/detalhe/337518", "CENTRIFUGA DE FERMENTO ALFA LAVAL - PAT.148045 - LOC. MUNDIAL 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=HYPERLINK("https://www.leilaoonline.com.br/lote/detalhe/337297", "37742")</f>
      </c>
      <c r="B49" s="4" t="s">
        <f>=HYPERLINK("https://www.leilaoonline.com.br/lote/detalhe/337297", " TURBINA TURBIMAQ 55 CE - LOC. MUNDIAL")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=HYPERLINK("https://www.leilaoonline.com.br/lote/detalhe/337252", "37746")</f>
      </c>
      <c r="B50" s="4" t="s">
        <f>=HYPERLINK("https://www.leilaoonline.com.br/lote/detalhe/337252", " REDUTOR CESTARI H12-13 (PT376074) - LOC. MUNDIAL")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=HYPERLINK("https://www.leilaoonline.com.br/lote/detalhe/337353", "37755")</f>
      </c>
      <c r="B51" s="4" t="s">
        <f>=HYPERLINK("https://www.leilaoonline.com.br/lote/detalhe/337353", "SUPER CULTIVADOR ADUBADEIRA DMB - ANO 2009 - LOC. JATAÍ")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=HYPERLINK("https://www.leilaoonline.com.br/lote/detalhe/337291", "37776")</f>
      </c>
      <c r="B52" s="4" t="s">
        <f>=HYPERLINK("https://www.leilaoonline.com.br/lote/detalhe/337291", "2 ESTRUTURAS TORRES RESFRIAMENTO. - N/A - LOC. GASA")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=HYPERLINK("https://www.leilaoonline.com.br/lote/detalhe/337298", "37790")</f>
      </c>
      <c r="B53" s="4" t="s">
        <f>=HYPERLINK("https://www.leilaoonline.com.br/lote/detalhe/337298", " DOIS TROCADORES DE CALOR SUCATEADOS E TANQUE DE INOX. - N/E. - LOC. TARUMÃ")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=HYPERLINK("https://www.leilaoonline.com.br/lote/detalhe/337300", "37791")</f>
      </c>
      <c r="B54" s="4" t="s">
        <f>=HYPERLINK("https://www.leilaoonline.com.br/lote/detalhe/337300", "RESERVATÓRIO DE ÁGUA SUCATEADO. - LOC. TARUMÃ")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=HYPERLINK("https://www.leilaoonline.com.br/lote/detalhe/337299", "37793")</f>
      </c>
      <c r="B55" s="4" t="s">
        <f>=HYPERLINK("https://www.leilaoonline.com.br/lote/detalhe/337299", " TANQUES DE FIBRA E AÇO CARBONO SUCATEADOS. - N/E. - LOC. TARUMÃ")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=HYPERLINK("https://www.leilaoonline.com.br/lote/detalhe/337240", "38008")</f>
      </c>
      <c r="B56" s="4" t="s">
        <f>=HYPERLINK("https://www.leilaoonline.com.br/lote/detalhe/337240", " TRANSBORDO CIVEMASA 10 T; ANO 2009. - FR8003056 / FR513056. - LOC. LAGOA DA PRATA 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=HYPERLINK("https://www.leilaoonline.com.br/lote/detalhe/337239", "38009")</f>
      </c>
      <c r="B57" s="4" t="s">
        <f>=HYPERLINK("https://www.leilaoonline.com.br/lote/detalhe/337239", " TRANSBORDO CIVEMASA 10 T; ANO 2008. - FR8003017 / FR513017. - LOC. LAGOA DA PRATA 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=HYPERLINK("https://www.leilaoonline.com.br/lote/detalhe/337242", "38074")</f>
      </c>
      <c r="B58" s="4" t="s">
        <f>=HYPERLINK("https://www.leilaoonline.com.br/lote/detalhe/337242", "COLHEDORA CASE A 8810 1L; ANO 2018. - FR11002202 - LOC. VALE DO ROSÁRIO 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60.000,00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=HYPERLINK("https://www.leilaoonline.com.br/lote/detalhe/337256", "38075")</f>
      </c>
      <c r="B59" s="4" t="s">
        <f>=HYPERLINK("https://www.leilaoonline.com.br/lote/detalhe/337256", "COLHEDORA CASE A 8810 1 L; ANO 2018. - FR9002607. - LOC. VALE DO ROSÁRIO 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60.000,00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=HYPERLINK("https://www.leilaoonline.com.br/lote/detalhe/337289", "38076")</f>
      </c>
      <c r="B60" s="4" t="s">
        <f>=HYPERLINK("https://www.leilaoonline.com.br/lote/detalhe/337289", "COLHEDORA CASE 8810 - ANO 2018 - FR11002212 - LOC. VALE DO ROSÁRIO")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60.000,00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=HYPERLINK("https://www.leilaoonline.com.br/lote/detalhe/337323", "38128")</f>
      </c>
      <c r="B61" s="4" t="s">
        <f>=HYPERLINK("https://www.leilaoonline.com.br/lote/detalhe/337323", " APROX. 35 PLACAS DE TROCADOR DE CALOR - LOC. DIAMANTE")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=HYPERLINK("https://www.leilaoonline.com.br/lote/detalhe/337293", "38156")</f>
      </c>
      <c r="B62" s="4" t="s">
        <f>=HYPERLINK("https://www.leilaoonline.com.br/lote/detalhe/337293", "DESUMIDIFICADOR INDUSTRIAL (HCD 600 EA PLUS) MUNTERS - LOC. UNIVALEM")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=HYPERLINK("https://www.leilaoonline.com.br/lote/detalhe/337292", "38157")</f>
      </c>
      <c r="B63" s="4" t="s">
        <f>=HYPERLINK("https://www.leilaoonline.com.br/lote/detalhe/337292", " UNIDADE DE COLETA E RESFRIAMENTO DE FLUÍDOS - LOC. UNIVALEM")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=HYPERLINK("https://www.leilaoonline.com.br/lote/detalhe/337251", "38159")</f>
      </c>
      <c r="B64" s="4" t="s">
        <f>=HYPERLINK("https://www.leilaoonline.com.br/lote/detalhe/337251", " PICADOR DE PALHA - LOC. UNIVALEM")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=HYPERLINK("https://www.leilaoonline.com.br/lote/detalhe/337296", "38174")</f>
      </c>
      <c r="B65" s="4" t="s">
        <f>=HYPERLINK("https://www.leilaoonline.com.br/lote/detalhe/337296", "01 VOLANDEIRA DENTIÇÃO RETA, 01 PINHÃO APROX. 8 TONELADAS - (VENDA POR KG) - LOC. MUNDIAL")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1,10</t>
        </is>
      </c>
      <c r="F65" s="4" t="inlineStr">
        <is>
          <t>0.50</t>
        </is>
      </c>
    </row>
    <row collapsed="false" customFormat="false" customHeight="false" hidden="false" ht="12.1" outlineLevel="0" r="66">
      <c r="A66" s="5" t="s">
        <f>=HYPERLINK("https://www.leilaoonline.com.br/lote/detalhe/337249", "38187")</f>
      </c>
      <c r="B66" s="4" t="s">
        <f>=HYPERLINK("https://www.leilaoonline.com.br/lote/detalhe/337249", "VEJA VÍDEO!!! COLHEDORA JOHN DEERE CH670 2L; ANO 2017. - FR173218 - LOC. DESTIVALE")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100.000,00</t>
        </is>
      </c>
      <c r="F66" s="4" t="inlineStr">
        <is>
          <t>2000.00</t>
        </is>
      </c>
    </row>
    <row collapsed="false" customFormat="false" customHeight="false" hidden="false" ht="12.1" outlineLevel="0" r="67">
      <c r="A67" s="5" t="s">
        <f>=HYPERLINK("https://www.leilaoonline.com.br/lote/detalhe/337290", "38190")</f>
      </c>
      <c r="B67" s="4" t="s">
        <f>=HYPERLINK("https://www.leilaoonline.com.br/lote/detalhe/337290", "2 BI-HELICOIDAL; APROX. 30 TONELADAS; (VENDA POR KG) - LOC. DESTIVALE")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1,10</t>
        </is>
      </c>
      <c r="F67" s="4" t="inlineStr">
        <is>
          <t>0.50</t>
        </is>
      </c>
    </row>
    <row collapsed="false" customFormat="false" customHeight="false" hidden="false" ht="12.1" outlineLevel="0" r="68">
      <c r="A68" s="5" t="s">
        <f>=HYPERLINK("https://www.leilaoonline.com.br/lote/detalhe/337517", "38191")</f>
      </c>
      <c r="B68" s="4" t="s">
        <f>=HYPERLINK("https://www.leilaoonline.com.br/lote/detalhe/337517", " 02 VOLANDEIRAS DENTIÇÃO RETA/ 01 VOLANDEIRA COM EIXO, APROX. 10 TON. (VENDA POR KG). - LOC. DESTIVALE")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1,10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=HYPERLINK("https://www.leilaoonline.com.br/lote/detalhe/337516", "38194")</f>
      </c>
      <c r="B69" s="4" t="s">
        <f>=HYPERLINK("https://www.leilaoonline.com.br/lote/detalhe/337516", "CARRETA TANQUE 5.000 LITROS; ANO 2011. - FR88937 - (FAZENDA MODAL) - LOC. GASA 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=HYPERLINK("https://www.leilaoonline.com.br/lote/detalhe/337301", "38195")</f>
      </c>
      <c r="B70" s="4" t="s">
        <f>=HYPERLINK("https://www.leilaoonline.com.br/lote/detalhe/337301", "PLANTADORA DE CANA TMA 2 LINHAS; ANO 2018. - FR57365. - LOC. GASA")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=HYPERLINK("https://www.leilaoonline.com.br/lote/detalhe/337302", "38196")</f>
      </c>
      <c r="B71" s="4" t="s">
        <f>=HYPERLINK("https://www.leilaoonline.com.br/lote/detalhe/337302", "COMPRESSOR DE AR CJ60 CHIAPERINI 32462; COMPRESSOR DE AR PEG - LOC. GASA 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800,00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=HYPERLINK("https://www.leilaoonline.com.br/lote/detalhe/337283", "38203")</f>
      </c>
      <c r="B72" s="4" t="s">
        <f>=HYPERLINK("https://www.leilaoonline.com.br/lote/detalhe/337283", " 02 EXAUSTORES - N/A - LOC. SERRA")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=HYPERLINK("https://www.leilaoonline.com.br/lote/detalhe/337282", "38217")</f>
      </c>
      <c r="B73" s="4" t="s">
        <f>=HYPERLINK("https://www.leilaoonline.com.br/lote/detalhe/337282", " 02 TRANSFORMADORES DE POTÊNCIA - N/A - LOC. SERRA")</f>
      </c>
      <c r="C73" s="4" t="inlineStr">
        <is>
          <t>Aguardando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=HYPERLINK("https://www.leilaoonline.com.br/lote/detalhe/337284", "38222")</f>
      </c>
      <c r="B74" s="4" t="s">
        <f>=HYPERLINK("https://www.leilaoonline.com.br/lote/detalhe/337284", " CARCAÇA DE BOMBA - N/A - LOC. SERRA")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=HYPERLINK("https://www.leilaoonline.com.br/lote/detalhe/337285", "38225")</f>
      </c>
      <c r="B75" s="4" t="s">
        <f>=HYPERLINK("https://www.leilaoonline.com.br/lote/detalhe/337285", " BALÃO SEPARADOR - N/A - LOC. SERRA")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=HYPERLINK("https://www.leilaoonline.com.br/lote/detalhe/337245", "38228")</f>
      </c>
      <c r="B76" s="4" t="s">
        <f>=HYPERLINK("https://www.leilaoonline.com.br/lote/detalhe/337245", " COLHEDORA JOHN DEERE CH670 2L ; ANO 2018. - FR20533 - LOC. SERRA 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35.000,00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=HYPERLINK("https://www.leilaoonline.com.br/lote/detalhe/337277", "38229")</f>
      </c>
      <c r="B77" s="4" t="s">
        <f>=HYPERLINK("https://www.leilaoonline.com.br/lote/detalhe/337277", " TRANSBORDO ATA 12000 12T; ANO 2012. - FR123773 - LOC. SERRA 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=HYPERLINK("https://www.leilaoonline.com.br/lote/detalhe/337274", "38232")</f>
      </c>
      <c r="B78" s="4" t="s">
        <f>=HYPERLINK("https://www.leilaoonline.com.br/lote/detalhe/337274", "02 TRANSMISSORES DE NÍVEL MANUAL; E 02 TRANSMISSORES DE NÍVEL MAGNÉTICO - N/A - LOC. ARARAQUARA")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=HYPERLINK("https://www.leilaoonline.com.br/lote/detalhe/337273", "38234")</f>
      </c>
      <c r="B79" s="4" t="s">
        <f>=HYPERLINK("https://www.leilaoonline.com.br/lote/detalhe/337273", " TURBINA DME-700 | PATRIMÔNIO: 276932 - N/A - LOC. ARARAQUARA")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=HYPERLINK("https://www.leilaoonline.com.br/lote/detalhe/337276", "38239")</f>
      </c>
      <c r="B80" s="4" t="s">
        <f>=HYPERLINK("https://www.leilaoonline.com.br/lote/detalhe/337276", "UNIDADE HIDRÁULICA - N/A - LOC. ARARAQUARA")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=HYPERLINK("https://www.leilaoonline.com.br/lote/detalhe/337246", "38253")</f>
      </c>
      <c r="B81" s="4" t="s">
        <f>=HYPERLINK("https://www.leilaoonline.com.br/lote/detalhe/337246", " MULTICULTIVADOR KRONOS; ANO 2020. - FR363169 - LOC. ARARAQUARA")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=HYPERLINK("https://www.leilaoonline.com.br/lote/detalhe/337281", "38254")</f>
      </c>
      <c r="B82" s="4" t="s">
        <f>=HYPERLINK("https://www.leilaoonline.com.br/lote/detalhe/337281", " MULTICULTIVADOR KRONOS; ANO 2020. - FR436052 - LOC. ARARAQUARA")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=HYPERLINK("https://www.leilaoonline.com.br/lote/detalhe/337247", "38255")</f>
      </c>
      <c r="B83" s="4" t="s">
        <f>=HYPERLINK("https://www.leilaoonline.com.br/lote/detalhe/337247", " MULTICULTIVADOR KRONOS; ANO 2020. - FR363170 - LOC. ARARAQUARA")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=HYPERLINK("https://www.leilaoonline.com.br/lote/detalhe/337279", "38256")</f>
      </c>
      <c r="B84" s="4" t="s">
        <f>=HYPERLINK("https://www.leilaoonline.com.br/lote/detalhe/337279", "ELIMINADOR SOQUEIRA DMB; ANO 2017. - FR361876 - LOC. ARARAQUARA")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=HYPERLINK("https://www.leilaoonline.com.br/lote/detalhe/337278", "38257")</f>
      </c>
      <c r="B85" s="4" t="s">
        <f>=HYPERLINK("https://www.leilaoonline.com.br/lote/detalhe/337278", " SUBSOLADOR DE ARRASTO MARCHESAN; ANO 2018. - FR361203 - LOC. ARARAQUARA")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=HYPERLINK("https://www.leilaoonline.com.br/lote/detalhe/337243", "38258")</f>
      </c>
      <c r="B86" s="4" t="s">
        <f>=HYPERLINK("https://www.leilaoonline.com.br/lote/detalhe/337243", " COLHEDORA JOHN DEERE CH670 2L ; ANO 2016. - FR117574 - LOC. ARARAQUARA")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40.000,00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=HYPERLINK("https://www.leilaoonline.com.br/lote/detalhe/337244", "38259")</f>
      </c>
      <c r="B87" s="4" t="s">
        <f>=HYPERLINK("https://www.leilaoonline.com.br/lote/detalhe/337244", " COLHEDORA JOHN DEERE CH670 2L ; ANO 2017. - FR50159 - LOC. ARARAQUARA")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50.000,00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=HYPERLINK("https://www.leilaoonline.com.br/lote/detalhe/337248", "38264")</f>
      </c>
      <c r="B88" s="4" t="s">
        <f>=HYPERLINK("https://www.leilaoonline.com.br/lote/detalhe/337248", " COLHEDORA JOHN DEERE 3520; ANO 2010. - FR117542 - LOC. BONFIM")</f>
      </c>
      <c r="C88" s="4" t="inlineStr">
        <is>
          <t>Aguardando</t>
        </is>
      </c>
      <c r="D88" s="4" t="inlineStr">
        <is>
          <t>0</t>
        </is>
      </c>
      <c r="E88" s="5" t="inlineStr">
        <is>
          <t>50.000,00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=HYPERLINK("https://www.leilaoonline.com.br/lote/detalhe/337280", "38271")</f>
      </c>
      <c r="B89" s="4" t="s">
        <f>=HYPERLINK("https://www.leilaoonline.com.br/lote/detalhe/337280", "02 PNEUS 14.9-24, 01 PNEU 600/55-26.5 - N/A - LOC. JUNQUEIRA")</f>
      </c>
      <c r="C89" s="4" t="inlineStr">
        <is>
          <t>Aguardando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=HYPERLINK("https://www.leilaoonline.com.br/lote/detalhe/337287", "38279")</f>
      </c>
      <c r="B90" s="4" t="s">
        <f>=HYPERLINK("https://www.leilaoonline.com.br/lote/detalhe/337287", "01 ENGRENAGEM REDUTOR DRB 4166, 01 ENGRENAGEM REDUTOR DUOMAX -  APROX. 7 TONELADAS (VENDA POR KG) - LOC.VALE DO ROSARIO ")</f>
      </c>
      <c r="C90" s="4" t="inlineStr">
        <is>
          <t>Aguardando</t>
        </is>
      </c>
      <c r="D90" s="4" t="inlineStr">
        <is>
          <t>0</t>
        </is>
      </c>
      <c r="E90" s="5" t="inlineStr">
        <is>
          <t>2,50</t>
        </is>
      </c>
      <c r="F90" s="4" t="inlineStr">
        <is>
          <t>1.00</t>
        </is>
      </c>
    </row>
    <row collapsed="false" customFormat="false" customHeight="false" hidden="false" ht="12.1" outlineLevel="0" r="91">
      <c r="A91" s="5" t="s">
        <f>=HYPERLINK("https://www.leilaoonline.com.br/lote/detalhe/337288", "38285")</f>
      </c>
      <c r="B91" s="4" t="s">
        <f>=HYPERLINK("https://www.leilaoonline.com.br/lote/detalhe/337288", " APROXIMADAMENTE: 4 EMPACOTADORAS DE AÇÚCAR   2 ENFARDADEIRAS   2 ESTEIRAS DE EMPACOTAMENTO DE AÇÚCAR   3 ESTEIRAS PARA SACOS DE AÇÚCAR DE 50 KG   2 ESTEIRAS TRANSPORTADORAS DE PACOTES E 5 ELETROÍMÃS. - LOC. LAGOA DA PRATA ")</f>
      </c>
      <c r="C91" s="4" t="inlineStr">
        <is>
          <t>Aguardando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=HYPERLINK("https://www.leilaoonline.com.br/lote/detalhe/337539", "38299")</f>
      </c>
      <c r="B92" s="4" t="s">
        <f>=HYPERLINK("https://www.leilaoonline.com.br/lote/detalhe/337539", "CAMINHÃO VW/15-190 WORKER (OFICINA); CARROCERIA BAÚ; ANO 2012. - FR92152. - LOC. JUNQUEIRA")</f>
      </c>
      <c r="C92" s="4" t="inlineStr">
        <is>
          <t>Aguardando</t>
        </is>
      </c>
      <c r="D92" s="4" t="inlineStr">
        <is>
          <t>0</t>
        </is>
      </c>
      <c r="E92" s="5" t="inlineStr">
        <is>
          <t>70.000,00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=HYPERLINK("https://www.leilaoonline.com.br/lote/detalhe/337543", "38500")</f>
      </c>
      <c r="B93" s="4" t="s">
        <f>=HYPERLINK("https://www.leilaoonline.com.br/lote/detalhe/337543", "TRANSBORDO ATA 12000 12T; ANO 2012. - FR70616. - LOC. ARARAQUARA")</f>
      </c>
      <c r="C93" s="4" t="inlineStr">
        <is>
          <t>Aguardando</t>
        </is>
      </c>
      <c r="D93" s="4" t="inlineStr">
        <is>
          <t>0</t>
        </is>
      </c>
      <c r="E93" s="5" t="inlineStr">
        <is>
          <t>11.000,00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=HYPERLINK("https://www.leilaoonline.com.br/lote/detalhe/337545", "38501")</f>
      </c>
      <c r="B94" s="4" t="s">
        <f>=HYPERLINK("https://www.leilaoonline.com.br/lote/detalhe/337545", "TRANSBORDO ATA 12000 12T; ANO 2012. - FR361422. - LOC.ARARAQUARA ")</f>
      </c>
      <c r="C94" s="4" t="inlineStr">
        <is>
          <t>Aguardando</t>
        </is>
      </c>
      <c r="D94" s="4" t="inlineStr">
        <is>
          <t>0</t>
        </is>
      </c>
      <c r="E94" s="5" t="inlineStr">
        <is>
          <t>11.000,00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=HYPERLINK("https://www.leilaoonline.com.br/lote/detalhe/337547", "38502")</f>
      </c>
      <c r="B95" s="4" t="s">
        <f>=HYPERLINK("https://www.leilaoonline.com.br/lote/detalhe/337547", "TRANSBORDO ATA 12000 12T; ANO 2015. - FR102305. - LOC.ARARAQUARA")</f>
      </c>
      <c r="C95" s="4" t="inlineStr">
        <is>
          <t>Aguardando</t>
        </is>
      </c>
      <c r="D95" s="4" t="inlineStr">
        <is>
          <t>0</t>
        </is>
      </c>
      <c r="E95" s="5" t="inlineStr">
        <is>
          <t>11.000,00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=HYPERLINK("https://www.leilaoonline.com.br/lote/detalhe/337548", "38503")</f>
      </c>
      <c r="B96" s="4" t="s">
        <f>=HYPERLINK("https://www.leilaoonline.com.br/lote/detalhe/337548", "TRANSBORDO ATA 12000 12T; ANO 2012. - FR123778. - LOC. ARARAQUARA  ")</f>
      </c>
      <c r="C96" s="4" t="inlineStr">
        <is>
          <t>Aguardando</t>
        </is>
      </c>
      <c r="D96" s="4" t="inlineStr">
        <is>
          <t>0</t>
        </is>
      </c>
      <c r="E96" s="5" t="inlineStr">
        <is>
          <t>11.000,00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=HYPERLINK("https://www.leilaoonline.com.br/lote/detalhe/337537", "38504")</f>
      </c>
      <c r="B97" s="4" t="s">
        <f>=HYPERLINK("https://www.leilaoonline.com.br/lote/detalhe/337537", "VEJA VÍDEO!! TRATOR JOHN DEERE 8260R 4X4; ANO 2012. - FR93342. - LOC. JUNQUEIRA")</f>
      </c>
      <c r="C97" s="4" t="inlineStr">
        <is>
          <t>Aguardando</t>
        </is>
      </c>
      <c r="D97" s="4" t="inlineStr">
        <is>
          <t>0</t>
        </is>
      </c>
      <c r="E97" s="5" t="inlineStr">
        <is>
          <t>90.000,00</t>
        </is>
      </c>
      <c r="F97" s="4" t="inlineStr">
        <is>
          <t>2000.00</t>
        </is>
      </c>
    </row>
    <row collapsed="false" customFormat="false" customHeight="false" hidden="false" ht="12.1" outlineLevel="0" r="98">
      <c r="A98" s="5" t="s">
        <f>=HYPERLINK("https://www.leilaoonline.com.br/lote/detalhe/337541", "38505")</f>
      </c>
      <c r="B98" s="4" t="s">
        <f>=HYPERLINK("https://www.leilaoonline.com.br/lote/detalhe/337541", "APROX. 06 MOTORES WEG. - PAT.217415, 217383, 216719, 83936, 198836, 83828. - N/A. - LOC. ARARAQUARA")</f>
      </c>
      <c r="C98" s="4" t="inlineStr">
        <is>
          <t>Aguardando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=HYPERLINK("https://www.leilaoonline.com.br/lote/detalhe/337550", "38506")</f>
      </c>
      <c r="B99" s="4" t="s">
        <f>=HYPERLINK("https://www.leilaoonline.com.br/lote/detalhe/337550", "SUCATA COLHEDORA CASE 9900 AUSTOFT; ANO 2025. - FR189548. - LOC. VALE DO ROSARIO ")</f>
      </c>
      <c r="C99" s="4" t="inlineStr">
        <is>
          <t>Aguardando</t>
        </is>
      </c>
      <c r="D99" s="4" t="inlineStr">
        <is>
          <t>0</t>
        </is>
      </c>
      <c r="E99" s="5" t="inlineStr">
        <is>
          <t>11.000,00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=HYPERLINK("https://www.leilaoonline.com.br/lote/detalhe/337358", "38543")</f>
      </c>
      <c r="B100" s="4" t="s">
        <f>=HYPERLINK("https://www.leilaoonline.com.br/lote/detalhe/337358", "GERADOR SINCRONO WEG DKRL 805/04 5.000 KVA / 1800 RPM - PAT. 029165 - LOC. GASA ")</f>
      </c>
      <c r="C100" s="4" t="inlineStr">
        <is>
          <t>Aguardando</t>
        </is>
      </c>
      <c r="D100" s="4" t="inlineStr">
        <is>
          <t>6</t>
        </is>
      </c>
      <c r="E100" s="5" t="inlineStr">
        <is>
          <t>30.000,00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=HYPERLINK("https://www.leilaoonline.com.br/lote/detalhe/337357", "38545")</f>
      </c>
      <c r="B101" s="4" t="s">
        <f>=HYPERLINK("https://www.leilaoonline.com.br/lote/detalhe/337357", "06 PNEUS 445/65 R22.5; 03 PNEUS 14.9-26; 02 PNEUS 30.5L-32; 01 PNEU 9.00-20 - LOC. UNIVALEM")</f>
      </c>
      <c r="C101" s="4" t="inlineStr">
        <is>
          <t>Aguardando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=HYPERLINK("https://www.leilaoonline.com.br/lote/detalhe/337360", "38555")</f>
      </c>
      <c r="B102" s="4" t="s">
        <f>=HYPERLINK("https://www.leilaoonline.com.br/lote/detalhe/337360", "EXAUSTOR INDUSTRIAL TANQUE DE MEL/ MOTOR WEG 124 CV  - PAT.146352 - LOC. GASA ")</f>
      </c>
      <c r="C102" s="4" t="inlineStr">
        <is>
          <t>Aguardando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2000.00</t>
        </is>
      </c>
    </row>
    <row collapsed="false" customFormat="false" customHeight="false" hidden="false" ht="12.1" outlineLevel="0" r="103">
      <c r="A103" s="5" t="s">
        <f>=HYPERLINK("https://www.leilaoonline.com.br/lote/detalhe/337359", "38557")</f>
      </c>
      <c r="B103" s="4" t="s">
        <f>=HYPERLINK("https://www.leilaoonline.com.br/lote/detalhe/337359", "TURBINA TEXAS TXM 4000 - LOC. GASA ")</f>
      </c>
      <c r="C103" s="4" t="inlineStr">
        <is>
          <t>Aguardando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=HYPERLINK("https://www.leilaoonline.com.br/lote/detalhe/337544", "38576")</f>
      </c>
      <c r="B104" s="4" t="s">
        <f>=HYPERLINK("https://www.leilaoonline.com.br/lote/detalhe/337544", "TRANSBORDO SANTAL 12T - ANO 2014 - FR47034 - LOC. BENALCOOL")</f>
      </c>
      <c r="C104" s="4" t="inlineStr">
        <is>
          <t>Aguardando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=HYPERLINK("https://www.leilaoonline.com.br/lote/detalhe/337546", "38578")</f>
      </c>
      <c r="B105" s="4" t="s">
        <f>=HYPERLINK("https://www.leilaoonline.com.br/lote/detalhe/337546", "03 GERADORES - (PAT.154192) - LOC. DESTIVALE")</f>
      </c>
      <c r="C105" s="4" t="inlineStr">
        <is>
          <t>Aguardando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=HYPERLINK("https://www.leilaoonline.com.br/lote/detalhe/337549", "38580")</f>
      </c>
      <c r="B106" s="4" t="s">
        <f>=HYPERLINK("https://www.leilaoonline.com.br/lote/detalhe/337549", "PLANTADORA DE CANA AGRICEF - ANO 2019 - LOC. DESTIVALE")</f>
      </c>
      <c r="C106" s="4" t="inlineStr">
        <is>
          <t>Aguardando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=HYPERLINK("https://www.leilaoonline.com.br/lote/detalhe/337551", "38582")</f>
      </c>
      <c r="B107" s="4" t="s">
        <f>=HYPERLINK("https://www.leilaoonline.com.br/lote/detalhe/337551", " TRANSBORDO SANTAL 12T - ANO 2014 - FR91271 - LOC. DESTIVALE")</f>
      </c>
      <c r="C107" s="4" t="inlineStr">
        <is>
          <t>Aguardando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=HYPERLINK("https://www.leilaoonline.com.br/lote/detalhe/337552", "38594")</f>
      </c>
      <c r="B108" s="4" t="s">
        <f>=HYPERLINK("https://www.leilaoonline.com.br/lote/detalhe/337552", "02 COMPRESSORES SCHULZ/ MANGUEIRAS DIVERSAS - LOC. DESTIVALE")</f>
      </c>
      <c r="C108" s="4" t="inlineStr">
        <is>
          <t>Aguardando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2026-10-23T23:39:57.00Z</dcterms:created>
  <dc:creator>Tellks Tecnologia</dc:creator>
  <cp:revision>0</cp:revision>
</cp:coreProperties>
</file>