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31/10/2018 12:46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=HYPERLINK("https://www.leilaoonline.com.br/lote/detalhe/20074", "014")</f>
      </c>
      <c r="B11" s="4" t="s">
        <f>=HYPERLINK("https://www.leilaoonline.com.br/lote/detalhe/20074", "BRU-CA5810-2018 - CAMINHÃO FORA DE ESTRADA CATERPILLAR 7933CHD 240, ANO 2006")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101.000,00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=HYPERLINK("https://www.leilaoonline.com.br/lote/detalhe/20065", "015")</f>
      </c>
      <c r="B12" s="4" t="s">
        <f>=HYPERLINK("https://www.leilaoonline.com.br/lote/detalhe/20065", "BRU-CA5811-2018 - CAMINHÃO FORA DE ESTRADA CATERPILLAR 793CHD, ANO 2006")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=HYPERLINK("https://www.leilaoonline.com.br/lote/detalhe/20060", "016")</f>
      </c>
      <c r="B13" s="4" t="s">
        <f>=HYPERLINK("https://www.leilaoonline.com.br/lote/detalhe/20060", "BRU-CA5813-2018 - CAMINHÃO FORA DE ESTRADA - CATERPILLAR - 793CHD - ANO: 2006")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=HYPERLINK("https://www.leilaoonline.com.br/lote/detalhe/20072", "017")</f>
      </c>
      <c r="B14" s="4" t="s">
        <f>=HYPERLINK("https://www.leilaoonline.com.br/lote/detalhe/20072", "BRU-CA5815-2018 - CAMINHÃO FORA DE ESTRADA - CATERPILLAR - 793CHD - ANO: 2006")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101.000,00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=HYPERLINK("https://www.leilaoonline.com.br/lote/detalhe/20058", "018")</f>
      </c>
      <c r="B15" s="4" t="s">
        <f>=HYPERLINK("https://www.leilaoonline.com.br/lote/detalhe/20058", "BRU-CA5921-2018 - CAMINHÃO FORA ESTRADA - CATERPILLAR - 793C - ANO: 2006")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=HYPERLINK("https://www.leilaoonline.com.br/lote/detalhe/20146", "019")</f>
      </c>
      <c r="B16" s="4" t="s">
        <f>=HYPERLINK("https://www.leilaoonline.com.br/lote/detalhe/20146", " OIA-039-2018 - PONTE ROLANTE IESA 65 TONELADAS  - IESA 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=HYPERLINK("https://www.leilaoonline.com.br/lote/detalhe/20149", "020")</f>
      </c>
      <c r="B17" s="4" t="s">
        <f>=HYPERLINK("https://www.leilaoonline.com.br/lote/detalhe/20149", " OIA-040-2018 - PONTE ROLANTE IESA 65 TONELADAS - IESA")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25.750,00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=HYPERLINK("https://www.leilaoonline.com.br/lote/detalhe/20160", "021")</f>
      </c>
      <c r="B18" s="4" t="s">
        <f>=HYPERLINK("https://www.leilaoonline.com.br/lote/detalhe/20160", " FAB-061-2018 -  2 REDUTORES E 2 MOTORES ELÉTRICOS - VEJA DESCRITIVO DE ITENS -")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2.350,00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=HYPERLINK("https://www.leilaoonline.com.br/lote/detalhe/20442", "022")</f>
      </c>
      <c r="B19" s="4" t="s">
        <f>=HYPERLINK("https://www.leilaoonline.com.br/lote/detalhe/20442", "SLS-MROZIPI-004-2018 - APROX. 956 MTS DE CORREIA TRANSPORTADORA; TIPO: ABERTA; SERVICO: EXTRA ABRASAO; COBERTURA SUPERIOR: POLIMERO BORRACHA NATURAL")</f>
      </c>
      <c r="C19" s="4" t="inlineStr">
        <is>
          <t>Vendido</t>
        </is>
      </c>
      <c r="D19" s="4" t="inlineStr">
        <is>
          <t>16</t>
        </is>
      </c>
      <c r="E19" s="5" t="inlineStr">
        <is>
          <t>41.500,00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=HYPERLINK("https://www.leilaoonline.com.br/lote/detalhe/20186", "024")</f>
      </c>
      <c r="B20" s="4" t="s">
        <f>=HYPERLINK("https://www.leilaoonline.com.br/lote/detalhe/20186", " TIG-035-2018 - 10 ROLOS A-11268-R-0800 RICHWOOD")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=HYPERLINK("https://www.leilaoonline.com.br/lote/detalhe/20179", "025")</f>
      </c>
      <c r="B21" s="4" t="s">
        <f>=HYPERLINK("https://www.leilaoonline.com.br/lote/detalhe/20179", "  TIG-034-2018 - APROX. 290 CADEIRAS DIVERSAS, GIRATÓRIA E FIXA")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=HYPERLINK("https://www.leilaoonline.com.br/lote/detalhe/20185", "026")</f>
      </c>
      <c r="B22" s="4" t="s">
        <f>=HYPERLINK("https://www.leilaoonline.com.br/lote/detalhe/20185", " TIG-032-2018 - CILINDROS, RODA APOIO VE; PEÇAS E EQUIPAMENTOS DIVERSO 14 ´TENS  - VEJA DESCRITIVO DE ITENS -")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=HYPERLINK("https://www.leilaoonline.com.br/lote/detalhe/20181", "027")</f>
      </c>
      <c r="B23" s="4" t="s">
        <f>=HYPERLINK("https://www.leilaoonline.com.br/lote/detalhe/20181", " TIG-029-2018 -  CONJ. DEFENSAS DE BORRACHA TIPO PLACAS")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=HYPERLINK("https://www.leilaoonline.com.br/lote/detalhe/20184", "028")</f>
      </c>
      <c r="B24" s="4" t="s">
        <f>=HYPERLINK("https://www.leilaoonline.com.br/lote/detalhe/20184", " TIG-023-2018 - APROX. 119 mts CABO POTENCIA; BLINDAGEM: SEM BLINDAGEM, SINTENAX FLEX; SINTENAX FLEX 1X300MM2-PT - VEJA DESCRITIVO DE ITENS -")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=HYPERLINK("https://www.leilaoonline.com.br/lote/detalhe/20172", "029")</f>
      </c>
      <c r="B25" s="4" t="s">
        <f>=HYPERLINK("https://www.leilaoonline.com.br/lote/detalhe/20172", " CKS-MRO-035-2018 - 2 ROLAMENTO COMPONENTE; APLICACAO: EMPILHADEIRA;")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=HYPERLINK("https://www.leilaoonline.com.br/lote/detalhe/20154", "032")</f>
      </c>
      <c r="B26" s="4" t="s">
        <f>=HYPERLINK("https://www.leilaoonline.com.br/lote/detalhe/20154", " OIA-041-2018 - MAQUINA DE INJEÇÃO DE MASSA A BASE DE CARBONO - PUTZMEISTER - P13 DMR / D72629 - ANO: 2011")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11.500,00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=HYPERLINK("https://www.leilaoonline.com.br/lote/detalhe/20153", "033")</f>
      </c>
      <c r="B27" s="4" t="s">
        <f>=HYPERLINK("https://www.leilaoonline.com.br/lote/detalhe/20153", " CPBS-003-2018 - 86 ITENS: PLACAS DE DESGASTE E....... - VEJA DESCRITIVO DE ITENS -")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=HYPERLINK("https://www.leilaoonline.com.br/lote/detalhe/20164", "040")</f>
      </c>
      <c r="B28" s="4" t="s">
        <f>=HYPERLINK("https://www.leilaoonline.com.br/lote/detalhe/20164", "CKS-MRO-024-2018- 604 ITENS: ENGRENAGEM, VÁLVULAS E......- VEJA DESCRITIVO DE ITENS -")</f>
      </c>
      <c r="C28" s="4" t="inlineStr">
        <is>
          <t>Vendido</t>
        </is>
      </c>
      <c r="D28" s="4" t="inlineStr">
        <is>
          <t>6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=HYPERLINK("https://www.leilaoonline.com.br/lote/detalhe/20170", "041")</f>
      </c>
      <c r="B29" s="4" t="s">
        <f>=HYPERLINK("https://www.leilaoonline.com.br/lote/detalhe/20170", " CKS-MRO-025-2018 - 38 BARRA DE AÇO COM 6MTS APROX. 3100KG.; 30 M DE CABO; LAMINAS ESTICADORES E OUTROS - VEJA DESCRITIVO DE ITENS -")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850,00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=HYPERLINK("https://www.leilaoonline.com.br/lote/detalhe/20168", "042")</f>
      </c>
      <c r="B30" s="4" t="s">
        <f>=HYPERLINK("https://www.leilaoonline.com.br/lote/detalhe/20168", " CKS-MRO-034-2018 - 3 PARTES E PECAS EQUIPAMENTOS DIVERSOS;")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=HYPERLINK("https://www.leilaoonline.com.br/lote/detalhe/20180", "043")</f>
      </c>
      <c r="B31" s="4" t="s">
        <f>=HYPERLINK("https://www.leilaoonline.com.br/lote/detalhe/20180", " MARI-013-2018 - 28 MANGUEIRAS - VEJA DESCRITIVO DE ITENS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=HYPERLINK("https://www.leilaoonline.com.br/lote/detalhe/20171", "044")</f>
      </c>
      <c r="B32" s="4" t="s">
        <f>=HYPERLINK("https://www.leilaoonline.com.br/lote/detalhe/20171", " ITA-016-2018 - 3 ITENS TABLETS ECOLETOR DE DADOS .- VEJA DESCRITIVO DE ITENS -")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=HYPERLINK("https://www.leilaoonline.com.br/lote/detalhe/20169", "045")</f>
      </c>
      <c r="B33" s="4" t="s">
        <f>=HYPERLINK("https://www.leilaoonline.com.br/lote/detalhe/20169", " ITA-017-2018 - 5 EQUIPAMENTOS DIVERSOS")</f>
      </c>
      <c r="C33" s="4" t="inlineStr">
        <is>
          <t>Vendido</t>
        </is>
      </c>
      <c r="D33" s="4" t="inlineStr">
        <is>
          <t>6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=HYPERLINK("https://www.leilaoonline.com.br/lote/detalhe/20163", "046")</f>
      </c>
      <c r="B34" s="4" t="s">
        <f>=HYPERLINK("https://www.leilaoonline.com.br/lote/detalhe/20163", "CKS-032-2018 -  2 ITENS: 1 CAMAREA FERMENTAÇÃO, 1 BALCAO DE DISTRIBUICAO - VEJA DESCRITIVO DE ITENS -")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=HYPERLINK("https://www.leilaoonline.com.br/lote/detalhe/20166", "047")</f>
      </c>
      <c r="B35" s="4" t="s">
        <f>=HYPERLINK("https://www.leilaoonline.com.br/lote/detalhe/20166", " CKS-028-2018 - 3280 - ITENS: CONEXÕES CAT (NUMEROS DOS PART NUMBER EM ARQUIVO SEPARADO) - VEJA DESCRITIVO DE ITENS -")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=HYPERLINK("https://www.leilaoonline.com.br/lote/detalhe/20167", "048")</f>
      </c>
      <c r="B36" s="4" t="s">
        <f>=HYPERLINK("https://www.leilaoonline.com.br/lote/detalhe/20167", " CKS-033-2018 - CONEXÕES CAT DIVERSOS - APROX. 1350 ITENS - VEJA DESCRITIVO DE ITENS -")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=HYPERLINK("https://www.leilaoonline.com.br/lote/detalhe/20183", "049")</f>
      </c>
      <c r="B37" s="4" t="s">
        <f>=HYPERLINK("https://www.leilaoonline.com.br/lote/detalhe/20183", " ITA-020-2018 - EQUIPAMENTO  HELICOIDAL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=HYPERLINK("https://www.leilaoonline.com.br/lote/detalhe/20182", "050")</f>
      </c>
      <c r="B38" s="4" t="s">
        <f>=HYPERLINK("https://www.leilaoonline.com.br/lote/detalhe/20182", " MARI-004-2018 - 2 IMPRESSORAS - VEJA DESCRITIVO DE ITENS -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=HYPERLINK("https://www.leilaoonline.com.br/lote/detalhe/20062", "051")</f>
      </c>
      <c r="B39" s="4" t="s">
        <f>=HYPERLINK("https://www.leilaoonline.com.br/lote/detalhe/20062", "082-1333-2018 - APROX. 44 LAMINAS; APLICACAO RECUPERADORA - VEJA DESCRITIVO DE ITENS -")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=HYPERLINK("https://www.leilaoonline.com.br/lote/detalhe/20063", "052")</f>
      </c>
      <c r="B40" s="4" t="s">
        <f>=HYPERLINK("https://www.leilaoonline.com.br/lote/detalhe/20063", "082-1334-2018 - PORCAS, PARAFUSOS DIVERSOS E OUTROS APROX. 23.000 ITENS - VEJA DESCRITIVO DE ITENS -")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=HYPERLINK("https://www.leilaoonline.com.br/lote/detalhe/20059", "053")</f>
      </c>
      <c r="B41" s="4" t="s">
        <f>=HYPERLINK("https://www.leilaoonline.com.br/lote/detalhe/20059", "082-1335-2018 - JUNTAS, VEDAÇÕES, CORREIAS E OUTROS - APROX. 253 ITENS - VEJA DESCRITIVO DE ITENS -")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=HYPERLINK("https://www.leilaoonline.com.br/lote/detalhe/20064", "054")</f>
      </c>
      <c r="B42" s="4" t="s">
        <f>=HYPERLINK("https://www.leilaoonline.com.br/lote/detalhe/20064", "082-1352-2018 - COMPONENTES ELETRÔNICOS DIVERSOS, RELES, RETIFICADORES, CHAVES E OUTROS - APROX. 1035 ITENS: - VEJA DESCRITIVO DE ITENS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=HYPERLINK("https://www.leilaoonline.com.br/lote/detalhe/20075", "055")</f>
      </c>
      <c r="B43" s="4" t="s">
        <f>=HYPERLINK("https://www.leilaoonline.com.br/lote/detalhe/20075", "082-1357-2018 - 13 - ITENS: ROLAMENTOS, TAMBOR E.... - VEJA DESCRITIVO DE ITENS -")</f>
      </c>
      <c r="C43" s="4" t="inlineStr">
        <is>
          <t>Vendido</t>
        </is>
      </c>
      <c r="D43" s="4" t="inlineStr">
        <is>
          <t>6</t>
        </is>
      </c>
      <c r="E43" s="5" t="inlineStr">
        <is>
          <t>2.300,00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=HYPERLINK("https://www.leilaoonline.com.br/lote/detalhe/20076", "056")</f>
      </c>
      <c r="B44" s="4" t="s">
        <f>=HYPERLINK("https://www.leilaoonline.com.br/lote/detalhe/20076", "082-1360-2018 - 133 - ITENS:  VÁVULAS, ANEL, EIXO E.... - VEJA DESCRITIVO DE ITENS -")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=HYPERLINK("https://www.leilaoonline.com.br/lote/detalhe/20068", "057")</f>
      </c>
      <c r="B45" s="4" t="s">
        <f>=HYPERLINK("https://www.leilaoonline.com.br/lote/detalhe/20068", "082-1363-2018 - 133 - ITENS: BOMBA, VÁVULA, CX. ROLAMENTO E... - VEJA DESCRITIVO DE ITENS -")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=HYPERLINK("https://www.leilaoonline.com.br/lote/detalhe/20061", "058")</f>
      </c>
      <c r="B46" s="4" t="s">
        <f>=HYPERLINK("https://www.leilaoonline.com.br/lote/detalhe/20061", "082-1364-2018 - 85 ITENS: VASCOS E PLUGS - VEJA DESCRITIVO DE ITENS -")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=HYPERLINK("https://www.leilaoonline.com.br/lote/detalhe/20077", "059")</f>
      </c>
      <c r="B47" s="4" t="s">
        <f>=HYPERLINK("https://www.leilaoonline.com.br/lote/detalhe/20077", "BRU-705-2018 - 85 ITENS: PROJETORES E LUMINÁRIAS - VEJA DESCRITIVO DE ITENS -")</f>
      </c>
      <c r="C47" s="4" t="inlineStr">
        <is>
          <t>Vendido</t>
        </is>
      </c>
      <c r="D47" s="4" t="inlineStr">
        <is>
          <t>5</t>
        </is>
      </c>
      <c r="E47" s="5" t="inlineStr">
        <is>
          <t>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=HYPERLINK("https://www.leilaoonline.com.br/lote/detalhe/20069", "060")</f>
      </c>
      <c r="B48" s="4" t="s">
        <f>=HYPERLINK("https://www.leilaoonline.com.br/lote/detalhe/20069", "CD-702-2018 -   RASPADORES DE CORREIA - APROX. 1086 PÇS. - VEJA DESCRITIVO DE ITENS -")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1.050,00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=HYPERLINK("https://www.leilaoonline.com.br/lote/detalhe/20071", "061")</f>
      </c>
      <c r="B49" s="4" t="s">
        <f>=HYPERLINK("https://www.leilaoonline.com.br/lote/detalhe/20071", " CD-704-2018 - 1 ANEL 0164580001004 KSB")</f>
      </c>
      <c r="C49" s="4" t="inlineStr">
        <is>
          <t>Vendido</t>
        </is>
      </c>
      <c r="D49" s="4" t="inlineStr">
        <is>
          <t>3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=HYPERLINK("https://www.leilaoonline.com.br/lote/detalhe/20067", "062")</f>
      </c>
      <c r="B50" s="4" t="s">
        <f>=HYPERLINK("https://www.leilaoonline.com.br/lote/detalhe/20067", "CD-705-2018 - 138 CHAPA COMPONENTE - VEJA DESCRITIVO DE ITENS -")</f>
      </c>
      <c r="C50" s="4" t="inlineStr">
        <is>
          <t>Vendido</t>
        </is>
      </c>
      <c r="D50" s="4" t="inlineStr">
        <is>
          <t>4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=HYPERLINK("https://www.leilaoonline.com.br/lote/detalhe/20073", "063")</f>
      </c>
      <c r="B51" s="4" t="s">
        <f>=HYPERLINK("https://www.leilaoonline.com.br/lote/detalhe/20073", "CD-706-2018 - 210 ITENS: ANEIS. JUNTAS E....- VEJA DESCRITIVO DE ITENS -")</f>
      </c>
      <c r="C51" s="4" t="inlineStr">
        <is>
          <t>Vendido</t>
        </is>
      </c>
      <c r="D51" s="4" t="inlineStr">
        <is>
          <t>2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=HYPERLINK("https://www.leilaoonline.com.br/lote/detalhe/20070", "064")</f>
      </c>
      <c r="B52" s="4" t="s">
        <f>=HYPERLINK("https://www.leilaoonline.com.br/lote/detalhe/20070", "CD-707-2018- 8 ITENS: MODULO ELETRONICO, TERMISTOR E....- VEJA DESCRITIVO DE ITENS -")</f>
      </c>
      <c r="C52" s="4" t="inlineStr">
        <is>
          <t>Vendido</t>
        </is>
      </c>
      <c r="D52" s="4" t="inlineStr">
        <is>
          <t>3</t>
        </is>
      </c>
      <c r="E52" s="5" t="inlineStr">
        <is>
          <t>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=HYPERLINK("https://www.leilaoonline.com.br/lote/detalhe/20066", "065")</f>
      </c>
      <c r="B53" s="4" t="s">
        <f>=HYPERLINK("https://www.leilaoonline.com.br/lote/detalhe/20066", " CD-708-2018 - 08 CAPACITORES COMPONENTE TIPO: ELÉTRICO")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450,00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=HYPERLINK("https://www.leilaoonline.com.br/lote/detalhe/20162", "066")</f>
      </c>
      <c r="B54" s="4" t="s">
        <f>=HYPERLINK("https://www.leilaoonline.com.br/lote/detalhe/20162", " PIC-081-2018 - BOMBA HIDR., CILINDROS, COMPONENTES ELETRICOS E OUTROS,  APROX. 179 ITENS - VEJA DESCRITIVO DE ITENS -")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=HYPERLINK("https://www.leilaoonline.com.br/lote/detalhe/20147", "067")</f>
      </c>
      <c r="B55" s="4" t="s">
        <f>=HYPERLINK("https://www.leilaoonline.com.br/lote/detalhe/20147", " CDM-005-2018 -  7 ITENS: ANALISADOR PARTICULA, PROCESSADOR E.... .- VEJA DESCRITIVO DE ITENS -")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=HYPERLINK("https://www.leilaoonline.com.br/lote/detalhe/20156", "068")</f>
      </c>
      <c r="B56" s="4" t="s">
        <f>=HYPERLINK("https://www.leilaoonline.com.br/lote/detalhe/20156", " CDM-006-2018 - 11 ITENS: TRANSFORMADOR, VISCOSIMETRO E......- VEJA DESCRITIVO DE ITENS -")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=HYPERLINK("https://www.leilaoonline.com.br/lote/detalhe/20157", "069")</f>
      </c>
      <c r="B57" s="4" t="s">
        <f>=HYPERLINK("https://www.leilaoonline.com.br/lote/detalhe/20157", " CDM-007-2018 -  MEDIDOR, BOMBA E......- VEJA DESCRITIVO DE ITENS -")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=HYPERLINK("https://www.leilaoonline.com.br/lote/detalhe/20155", "070")</f>
      </c>
      <c r="B58" s="4" t="s">
        <f>=HYPERLINK("https://www.leilaoonline.com.br/lote/detalhe/20155", " CDM-008-2018 -  6 ITENS: SEPARADOR, BOMBA E....- VEJA DESCRITIVO DE ITENS -")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=HYPERLINK("https://www.leilaoonline.com.br/lote/detalhe/20152", "071")</f>
      </c>
      <c r="B59" s="4" t="s">
        <f>=HYPERLINK("https://www.leilaoonline.com.br/lote/detalhe/20152", " CDM-010-2018 -  6 ITENS: ESPECTOFOTOMETRO FEIXE E......- VEJA DESCRITIVO DE ITENS -")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=HYPERLINK("https://www.leilaoonline.com.br/lote/detalhe/20158", "072")</f>
      </c>
      <c r="B60" s="4" t="s">
        <f>=HYPERLINK("https://www.leilaoonline.com.br/lote/detalhe/20158", "CDM-011-2018 -  TORRES DE RESFRIAMENTO; BOMBA 4 NEZOA 1750 RPM - BOMBA ROTATIVA DESLOC. POSITIVO MOD 4 NE 204 E OUTROS - VEJA DESCRITIVO DE ITENS -")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2.400,00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=HYPERLINK("https://www.leilaoonline.com.br/lote/detalhe/20151", "073")</f>
      </c>
      <c r="B61" s="4" t="s">
        <f>=HYPERLINK("https://www.leilaoonline.com.br/lote/detalhe/20151", " CDM-012-2018 - GUINDASTE GIRAT SDKE; PENEIRA VIBRATÓRIA CIRCULAR, TANQUES METÁLICO E OUTROS - VEJA DESCRITIVO DE ITENS -")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3.750,00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=HYPERLINK("https://www.leilaoonline.com.br/lote/detalhe/20150", "074")</f>
      </c>
      <c r="B62" s="4" t="s">
        <f>=HYPERLINK("https://www.leilaoonline.com.br/lote/detalhe/20150", " CDM-013-2018 -  6 ITENS COMPUTADORES, IMPRESSORAS E....- VEJA DESCRITIVO DE ITENS -")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=HYPERLINK("https://www.leilaoonline.com.br/lote/detalhe/20148", "075")</f>
      </c>
      <c r="B63" s="4" t="s">
        <f>=HYPERLINK("https://www.leilaoonline.com.br/lote/detalhe/20148", " CDM-014-2018-  3 ITENS ESTUFA E....- VEJA DESCRITIVO DE ITENS -")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=HYPERLINK("https://www.leilaoonline.com.br/lote/detalhe/20161", "076")</f>
      </c>
      <c r="B64" s="4" t="s">
        <f>=HYPERLINK("https://www.leilaoonline.com.br/lote/detalhe/20161", " ITA-021-2018 - 2 EVESTIMENTO COMPONENTE")</f>
      </c>
      <c r="C64" s="4" t="inlineStr">
        <is>
          <t>Vendido</t>
        </is>
      </c>
      <c r="D64" s="4" t="inlineStr">
        <is>
          <t>2</t>
        </is>
      </c>
      <c r="E64" s="5" t="inlineStr">
        <is>
          <t>1.700,00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=HYPERLINK("https://www.leilaoonline.com.br/lote/detalhe/20133", "077")</f>
      </c>
      <c r="B65" s="4" t="s">
        <f>=HYPERLINK("https://www.leilaoonline.com.br/lote/detalhe/20133", "CD-709-2018 - 200 ITENS: INTERRUPTOR COMPONENTE - E OUTROS- VEJA DESCRITIVO DE ITENS ")</f>
      </c>
      <c r="C65" s="4" t="inlineStr">
        <is>
          <t>Vendido</t>
        </is>
      </c>
      <c r="D65" s="4" t="inlineStr">
        <is>
          <t>2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=HYPERLINK("https://www.leilaoonline.com.br/lote/detalhe/20134", "078")</f>
      </c>
      <c r="B66" s="4" t="s">
        <f>=HYPERLINK("https://www.leilaoonline.com.br/lote/detalhe/20134", "CD-710-2018 - 39 ITENS: CUNHA APLICAÇÃO CAÇAMBA ")</f>
      </c>
      <c r="C66" s="4" t="inlineStr">
        <is>
          <t>Vendido</t>
        </is>
      </c>
      <c r="D66" s="4" t="inlineStr">
        <is>
          <t>3</t>
        </is>
      </c>
      <c r="E66" s="5" t="inlineStr">
        <is>
          <t>650,00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=HYPERLINK("https://www.leilaoonline.com.br/lote/detalhe/20135", "079")</f>
      </c>
      <c r="B67" s="4" t="s">
        <f>=HYPERLINK("https://www.leilaoonline.com.br/lote/detalhe/20135", "CD-711-2018 -  APROX. 794 KG ARAME SOLDA; DIAMETRO EXTERNO: 2,8MM; MATERIAL: ACO LIGA CROMO / MANGANES.; FABRICANTE/REFERÊNCIA:LINCOLN/LINCORE 15CRMN 2,8MM;")</f>
      </c>
      <c r="C67" s="4" t="inlineStr">
        <is>
          <t>Vendido</t>
        </is>
      </c>
      <c r="D67" s="4" t="inlineStr">
        <is>
          <t>29</t>
        </is>
      </c>
      <c r="E67" s="5" t="inlineStr">
        <is>
          <t>4.750,00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=HYPERLINK("https://www.leilaoonline.com.br/lote/detalhe/20136", "080")</f>
      </c>
      <c r="B68" s="4" t="s">
        <f>=HYPERLINK("https://www.leilaoonline.com.br/lote/detalhe/20136", "CD-712-2018 -2 ITENS - RADIADOR COMPONENTE; APLICACAO: ESCAVADEIRA DEMAG; FABRICANTE/REFERÊNCIA:MANNESMANN DEMAG/46154840;")</f>
      </c>
      <c r="C68" s="4" t="inlineStr">
        <is>
          <t>Vendido</t>
        </is>
      </c>
      <c r="D68" s="4" t="inlineStr">
        <is>
          <t>2</t>
        </is>
      </c>
      <c r="E68" s="5" t="inlineStr">
        <is>
          <t>700,00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=HYPERLINK("https://www.leilaoonline.com.br/lote/detalhe/20137", "081")</f>
      </c>
      <c r="B69" s="4" t="s">
        <f>=HYPERLINK("https://www.leilaoonline.com.br/lote/detalhe/20137", "CD-713-2018- 12 ITENS: ESCOVA ELETRICA, PORTA ESCOVA COMPONENTE, E OUTROS - VEJA DESCRITIVO DE ITENS ")</f>
      </c>
      <c r="C69" s="4" t="inlineStr">
        <is>
          <t>Vendido</t>
        </is>
      </c>
      <c r="D69" s="4" t="inlineStr">
        <is>
          <t>1</t>
        </is>
      </c>
      <c r="E69" s="5" t="inlineStr">
        <is>
          <t>350,00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=HYPERLINK("https://www.leilaoonline.com.br/lote/detalhe/20138", "082")</f>
      </c>
      <c r="B70" s="4" t="s">
        <f>=HYPERLINK("https://www.leilaoonline.com.br/lote/detalhe/20138", "CD-714-2018 - 4 ITENS:TUBO CONDUCAO METALICO; FABRICANTE/REFERÊNCIA:MANNESMANN DEMAG/69627273;/ 46118240;- VEJA DESCRITIVO DE ITENS")</f>
      </c>
      <c r="C70" s="4" t="inlineStr">
        <is>
          <t>Vendido</t>
        </is>
      </c>
      <c r="D70" s="4" t="inlineStr">
        <is>
          <t>1</t>
        </is>
      </c>
      <c r="E70" s="5" t="inlineStr">
        <is>
          <t>350,00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=HYPERLINK("https://www.leilaoonline.com.br/lote/detalhe/20139", "083")</f>
      </c>
      <c r="B71" s="4" t="s">
        <f>=HYPERLINK("https://www.leilaoonline.com.br/lote/detalhe/20139", "CD-715-2018 - 8 ITENS: ACOPLAMENTO; APLICAÇÃO ESCAVADEIRA- VEJA ADESCRITIVO DE ITENS- ")</f>
      </c>
      <c r="C71" s="4" t="inlineStr">
        <is>
          <t>Vendido</t>
        </is>
      </c>
      <c r="D71" s="4" t="inlineStr">
        <is>
          <t>4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=HYPERLINK("https://www.leilaoonline.com.br/lote/detalhe/20140", "084")</f>
      </c>
      <c r="B72" s="4" t="s">
        <f>=HYPERLINK("https://www.leilaoonline.com.br/lote/detalhe/20140", "CD-716-2018 - 3 ITENS: ENGRENAGEM COMPONENTE- VEJA DESCRITIVO DE ITENS ")</f>
      </c>
      <c r="C72" s="4" t="inlineStr">
        <is>
          <t>Vendido</t>
        </is>
      </c>
      <c r="D72" s="4" t="inlineStr">
        <is>
          <t>1</t>
        </is>
      </c>
      <c r="E72" s="5" t="inlineStr">
        <is>
          <t>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=HYPERLINK("https://www.leilaoonline.com.br/lote/detalhe/20141", "085")</f>
      </c>
      <c r="B73" s="4" t="s">
        <f>=HYPERLINK("https://www.leilaoonline.com.br/lote/detalhe/20141", "CD-717-2018 -7 ITENS:TRANSMISSOR;APLICAÇÃO: PA CARREGADEIRA E OUTROS - VEJA DESCRITIVO DE ITENS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=HYPERLINK("https://www.leilaoonline.com.br/lote/detalhe/20142", "086")</f>
      </c>
      <c r="B74" s="4" t="s">
        <f>=HYPERLINK("https://www.leilaoonline.com.br/lote/detalhe/20142", "CD-718-2018 -18 ITENS: BARRA COMPONENTE- VEJA DESCRIIVO DE ITENS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=HYPERLINK("https://www.leilaoonline.com.br/lote/detalhe/20143", "087")</f>
      </c>
      <c r="B75" s="4" t="s">
        <f>=HYPERLINK("https://www.leilaoonline.com.br/lote/detalhe/20143", "CD-719-2018 - 14 ITENS: MANGUEIRA MONTADA NÃO METALICA- VEJA DESCRITIVO DE ITENS ")</f>
      </c>
      <c r="C75" s="4" t="inlineStr">
        <is>
          <t>Vendido</t>
        </is>
      </c>
      <c r="D75" s="4" t="inlineStr">
        <is>
          <t>1</t>
        </is>
      </c>
      <c r="E75" s="5" t="inlineStr">
        <is>
          <t>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=HYPERLINK("https://www.leilaoonline.com.br/lote/detalhe/20144", "088")</f>
      </c>
      <c r="B76" s="4" t="s">
        <f>=HYPERLINK("https://www.leilaoonline.com.br/lote/detalhe/20144", "CD-720-2018 - 387 ITENS: BUCHA REDUÇÃO METALICA, PINO COMPONETNTE E OUTROS - VEJA ITENS DESCRITIVOS 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1.200,00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=HYPERLINK("https://www.leilaoonline.com.br/lote/detalhe/20226", "089")</f>
      </c>
      <c r="B77" s="4" t="s">
        <f>=HYPERLINK("https://www.leilaoonline.com.br/lote/detalhe/20226", "CD-721-2018 - 58 ITENS: CABOS DE APLICAÇÃO CARREGADEIRA - VEJA DESCRITIVO DE ITENS ")</f>
      </c>
      <c r="C77" s="4" t="inlineStr">
        <is>
          <t>Vendido</t>
        </is>
      </c>
      <c r="D77" s="4" t="inlineStr">
        <is>
          <t>2</t>
        </is>
      </c>
      <c r="E77" s="5" t="inlineStr">
        <is>
          <t>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=HYPERLINK("https://www.leilaoonline.com.br/lote/detalhe/20227", "090")</f>
      </c>
      <c r="B78" s="4" t="s">
        <f>=HYPERLINK("https://www.leilaoonline.com.br/lote/detalhe/20227", "CD-722-2018 -31 ITENS: MANGEIRAS MONTADAS NÃO METALICA- VEJA DESCRITIVO DE ITENS")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=HYPERLINK("https://www.leilaoonline.com.br/lote/detalhe/20228", "091")</f>
      </c>
      <c r="B79" s="4" t="s">
        <f>=HYPERLINK("https://www.leilaoonline.com.br/lote/detalhe/20228", "CD-723-2018 - 26 ITENS: FILTRO FLUIDO: OLEO HIDRAULICO- VEJA DESCRITIVO DE ITENS ")</f>
      </c>
      <c r="C79" s="4" t="inlineStr">
        <is>
          <t>Vendido</t>
        </is>
      </c>
      <c r="D79" s="4" t="inlineStr">
        <is>
          <t>4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=HYPERLINK("https://www.leilaoonline.com.br/lote/detalhe/20229", "092")</f>
      </c>
      <c r="B80" s="4" t="s">
        <f>=HYPERLINK("https://www.leilaoonline.com.br/lote/detalhe/20229", "CD-724-2018 -20 ITENS: POLIA COMPONENTE - VEJA DESCRITIVO DE ITENS")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=HYPERLINK("https://www.leilaoonline.com.br/lote/detalhe/20230", "093")</f>
      </c>
      <c r="B81" s="4" t="s">
        <f>=HYPERLINK("https://www.leilaoonline.com.br/lote/detalhe/20230", "CD-725-2018 -ENGRENAGEM COMPONENTE; TIPO: PRIMARIA; APLICACAO: CARREGADEIRA LE TOURNEAU; FABRICANTE/REFERÊNCIA:LETOURNEAU/4214506;")</f>
      </c>
      <c r="C81" s="4" t="inlineStr">
        <is>
          <t>Vendido</t>
        </is>
      </c>
      <c r="D81" s="4" t="inlineStr">
        <is>
          <t>1</t>
        </is>
      </c>
      <c r="E81" s="5" t="inlineStr">
        <is>
          <t>350,00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=HYPERLINK("https://www.leilaoonline.com.br/lote/detalhe/20231", "094")</f>
      </c>
      <c r="B82" s="4" t="s">
        <f>=HYPERLINK("https://www.leilaoonline.com.br/lote/detalhe/20231", "CD-726-2018 - 34 ITENS: MANCAL COMPONENTE- APLICAÇÃO ESCAVADEIRA- VEJA DESCRITIVO DE ITENS")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=HYPERLINK("https://www.leilaoonline.com.br/lote/detalhe/20232", "095")</f>
      </c>
      <c r="B83" s="4" t="s">
        <f>=HYPERLINK("https://www.leilaoonline.com.br/lote/detalhe/20232", "CD-727-2018 - 50 ITENS: LIMPADOR COMPONENTE; APLICACAO: PERFURATRIZ; FABRICANTE/REFERÊNCIA:DRESSER WAYNE/ML2333;")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=HYPERLINK("https://www.leilaoonline.com.br/lote/detalhe/20233", "096")</f>
      </c>
      <c r="B84" s="4" t="s">
        <f>=HYPERLINK("https://www.leilaoonline.com.br/lote/detalhe/20233", "CD-728-2018 - 18 ITENS: RETIFICADOR COMPONENTE- VEJA DESCRITIVO DE ITENS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=HYPERLINK("https://www.leilaoonline.com.br/lote/detalhe/20234", "097")</f>
      </c>
      <c r="B85" s="4" t="s">
        <f>=HYPERLINK("https://www.leilaoonline.com.br/lote/detalhe/20234", "CD-729-2018 - 16 ITENS: ELETRODO SOLDA; UTILIZACAO: REVESTIMENTO DURO; DIAMETRO: 5MM; NORMA: DIN 8555/E 1-UM-350; FABRICANTE/REFERÊNCIA:BOEHLER/FOX DUR 3505MM;ESAB/OK 83.28 5MM;KESTRA/NIFE 60/40 5MM;WELD INOX/WI DUR 350;")</f>
      </c>
      <c r="C85" s="4" t="inlineStr">
        <is>
          <t>Vendido</t>
        </is>
      </c>
      <c r="D85" s="4" t="inlineStr">
        <is>
          <t>7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=HYPERLINK("https://www.leilaoonline.com.br/lote/detalhe/20235", "098")</f>
      </c>
      <c r="B86" s="4" t="s">
        <f>=HYPERLINK("https://www.leilaoonline.com.br/lote/detalhe/20235", "CD-730-2018 - 7 ITENS: PORTA ESCOVA COMPONENTE; VEJA DESCRITIVO DE ITENS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=HYPERLINK("https://www.leilaoonline.com.br/lote/detalhe/20236", "099")</f>
      </c>
      <c r="B87" s="4" t="s">
        <f>=HYPERLINK("https://www.leilaoonline.com.br/lote/detalhe/20236", "CD-731-2018 - 1 ITEM: PARTES E PECAS EQUIPAMENTOS DIVERSOS; NOME DO ITEM: PLATO; APLICACAO: EQUIPAMENTO EATON; FABRICANTE/REFERÊNCIA:EATON TRANSMISSOES/97HU/7563/CA;")</f>
      </c>
      <c r="C87" s="4" t="inlineStr">
        <is>
          <t>Vendido</t>
        </is>
      </c>
      <c r="D87" s="4" t="inlineStr">
        <is>
          <t>3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=HYPERLINK("https://www.leilaoonline.com.br/lote/detalhe/20237", "100")</f>
      </c>
      <c r="B88" s="4" t="s">
        <f>=HYPERLINK("https://www.leilaoonline.com.br/lote/detalhe/20237", "CD-732-2018 - 3 ITENS: PARTES E PECAS EQUIPAMENTOS DIVERSOS; NOME DO ITEM: SEGMENTO; APLICACAO: CACAMBA; FABRICANTE/REFERÊNCIA:FERFRANCO/FF1191;TRATORUNO/TRT980F;")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=HYPERLINK("https://www.leilaoonline.com.br/lote/detalhe/20238", "101")</f>
      </c>
      <c r="B89" s="4" t="s">
        <f>=HYPERLINK("https://www.leilaoonline.com.br/lote/detalhe/20238", "CD-733-2018 - 48 ITENS: PARTES E PEÇAS ARRUELA TRAVAMENTO- VEJA DESCRITIVO DE ITENS")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=HYPERLINK("https://www.leilaoonline.com.br/lote/detalhe/20239", "102")</f>
      </c>
      <c r="B90" s="4" t="s">
        <f>=HYPERLINK("https://www.leilaoonline.com.br/lote/detalhe/20239", "CD-734-2018 - 86 ITENS: PORCAS, PARAFUSOS DE FIXAÇÃO E OUITROS - VEJA DESCRITIVO DE ITENS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=HYPERLINK("https://www.leilaoonline.com.br/lote/detalhe/20240", "103")</f>
      </c>
      <c r="B91" s="4" t="s">
        <f>=HYPERLINK("https://www.leilaoonline.com.br/lote/detalhe/20240", "CD-735-2018 - 5 ITENS: MODULO ELETRONICO ; TIPO CONTROLE POPTENCIA TECNICA- VEJA DESCRITIVO DE ITENS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=HYPERLINK("https://www.leilaoonline.com.br/lote/detalhe/20241", "104")</f>
      </c>
      <c r="B92" s="4" t="s">
        <f>=HYPERLINK("https://www.leilaoonline.com.br/lote/detalhe/20241", "CD-736-2018 - 8 ITENS: ROLAMENTOS COMPONENTES - VEJA DESCRITIVO DE ITENS 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550,00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=HYPERLINK("https://www.leilaoonline.com.br/lote/detalhe/20242", "105")</f>
      </c>
      <c r="B93" s="4" t="s">
        <f>=HYPERLINK("https://www.leilaoonline.com.br/lote/detalhe/20242", "CD-737-2018 - 23 ITENS: PARTES E PEÇAS, FREIOS APLICAÇÃO ESCAVADEIRA - VEJA DESCRITIVO DE ITENS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=HYPERLINK("https://www.leilaoonline.com.br/lote/detalhe/20243", "106")</f>
      </c>
      <c r="B94" s="4" t="s">
        <f>=HYPERLINK("https://www.leilaoonline.com.br/lote/detalhe/20243", "CD-738-2018 - 11 ITENS:  RETENTOR VEDAÇÃO BORRACHA - VEJA DESCRITIVO DE ITENS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=HYPERLINK("https://www.leilaoonline.com.br/lote/detalhe/20244", "107")</f>
      </c>
      <c r="B95" s="4" t="s">
        <f>=HYPERLINK("https://www.leilaoonline.com.br/lote/detalhe/20244", "CD-739-2018 - 74 ITENS: PINO COMPONENTE TIPO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=HYPERLINK("https://www.leilaoonline.com.br/lote/detalhe/20245", "108")</f>
      </c>
      <c r="B96" s="4" t="s">
        <f>=HYPERLINK("https://www.leilaoonline.com.br/lote/detalhe/20245", "MCR-045-2018 - 46 ITENS: GUIA LATERAL DE VEDAÇÃO, RREVESTIMENTO BOMBA, DIFUSOR E OUTROS - VEJA DESCRITIVO DE ITENS")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=HYPERLINK("https://www.leilaoonline.com.br/lote/detalhe/20246", "109")</f>
      </c>
      <c r="B97" s="4" t="s">
        <f>=HYPERLINK("https://www.leilaoonline.com.br/lote/detalhe/20246", "MCR-048-2018 - 245 ITENS: PLACA APLICAÇÃO, PORTA FUSIVEL, E OUTROS - VEJA DESCRITIVO DE ITENS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=HYPERLINK("https://www.leilaoonline.com.br/lote/detalhe/20247", "110")</f>
      </c>
      <c r="B98" s="4" t="s">
        <f>=HYPERLINK("https://www.leilaoonline.com.br/lote/detalhe/20247", "MCR-049-2018 - 71 ITENS: HASTE CONTROLE, CORREIA DESIGNADOR, PASTILHAS DE FREIOS E OUTROS- VEJA DESCRITIVO DE ITENS 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=HYPERLINK("https://www.leilaoonline.com.br/lote/detalhe/20248", "111")</f>
      </c>
      <c r="B99" s="4" t="s">
        <f>=HYPERLINK("https://www.leilaoonline.com.br/lote/detalhe/20248", "MCR-050-2018 - 104 ITENS: ENGRENAGEM ACIONAMENTO, MOD. SCANIA E OUTROS- VEJA DESCRITIVO DE ITENS ")</f>
      </c>
      <c r="C99" s="4" t="inlineStr">
        <is>
          <t>Não vendido</t>
        </is>
      </c>
      <c r="D99" s="4" t="inlineStr">
        <is>
          <t>5</t>
        </is>
      </c>
      <c r="E99" s="5" t="inlineStr">
        <is>
          <t>1.350,00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=HYPERLINK("https://www.leilaoonline.com.br/lote/detalhe/20249", "112")</f>
      </c>
      <c r="B100" s="4" t="s">
        <f>=HYPERLINK("https://www.leilaoonline.com.br/lote/detalhe/20249", "MCR-051-2018 - 229 ITENS: TELA PROTEÇÃO TIPO QUADRADA -  VEJA DESCRITIVO DE ITENS ")</f>
      </c>
      <c r="C100" s="4" t="inlineStr">
        <is>
          <t>Vendido</t>
        </is>
      </c>
      <c r="D100" s="4" t="inlineStr">
        <is>
          <t>7</t>
        </is>
      </c>
      <c r="E100" s="5" t="inlineStr">
        <is>
          <t>1.900,00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=HYPERLINK("https://www.leilaoonline.com.br/lote/detalhe/20250", "113")</f>
      </c>
      <c r="B101" s="4" t="s">
        <f>=HYPERLINK("https://www.leilaoonline.com.br/lote/detalhe/20250", "MCR-052-2018 - 10 ITENS: CAÇAMBA DE CAMINHÃO 8X4 MEDIO PORTE BASCULANTA ROSSET  20 M³. Extrutura externa em bom estado. ")</f>
      </c>
      <c r="C101" s="4" t="inlineStr">
        <is>
          <t>Não vendido</t>
        </is>
      </c>
      <c r="D101" s="4" t="inlineStr">
        <is>
          <t>108</t>
        </is>
      </c>
      <c r="E101" s="5" t="inlineStr">
        <is>
          <t>23.750,00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=HYPERLINK("https://www.leilaoonline.com.br/lote/detalhe/20251", "114")</f>
      </c>
      <c r="B102" s="4" t="s">
        <f>=HYPERLINK("https://www.leilaoonline.com.br/lote/detalhe/20251", "MCR-053-2018 - 1 ITEM: Transmissão do Scaler S320L. Numero de série: 4212109R BW/0120911. Ano de fabricação 2012.Necessitando de reforma em geral. 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10.000,00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=HYPERLINK("https://www.leilaoonline.com.br/lote/detalhe/20252", "115")</f>
      </c>
      <c r="B103" s="4" t="s">
        <f>=HYPERLINK("https://www.leilaoonline.com.br/lote/detalhe/20252", "MCR-054-2018 - 1 ITEM: Eixo Gia (SPICER) - APLICAÇÃO FROTA GIA. RETIRADO DO ANFO. COMPONENTE AVARIADO. REFORMA GERAL. ")</f>
      </c>
      <c r="C103" s="4" t="inlineStr">
        <is>
          <t>Vendido</t>
        </is>
      </c>
      <c r="D103" s="4" t="inlineStr">
        <is>
          <t>7</t>
        </is>
      </c>
      <c r="E103" s="5" t="inlineStr">
        <is>
          <t>2.300,00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=HYPERLINK("https://www.leilaoonline.com.br/lote/detalhe/20253", "116")</f>
      </c>
      <c r="B104" s="4" t="s">
        <f>=HYPERLINK("https://www.leilaoonline.com.br/lote/detalhe/20253", "MCR-055-2018 - 1 ITEM: MOTOR DIESEL CUMMNIS QSL9 - APLICAÇÃO ST130. SÉRIE: 740132925/5271268. ANO DE FABRICAÇÃO 2012. ")</f>
      </c>
      <c r="C104" s="4" t="inlineStr">
        <is>
          <t>Vendido</t>
        </is>
      </c>
      <c r="D104" s="4" t="inlineStr">
        <is>
          <t>8</t>
        </is>
      </c>
      <c r="E104" s="5" t="inlineStr">
        <is>
          <t>5.050,00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=HYPERLINK("https://www.leilaoonline.com.br/lote/detalhe/20254", "117")</f>
      </c>
      <c r="B105" s="4" t="s">
        <f>=HYPERLINK("https://www.leilaoonline.com.br/lote/detalhe/20254", "MCR-056-2018 - 1 ITEM: MOTOR DIESEL CUMMNIS QSL9 - APLICAÇÃO ST130. SÉRIE: 4991695/4993369/3966365. ANO DE FABRICAÇÃO 2012. COMPONENTE AVARIADO. REFORMA GERAL")</f>
      </c>
      <c r="C105" s="4" t="inlineStr">
        <is>
          <t>Vendido</t>
        </is>
      </c>
      <c r="D105" s="4" t="inlineStr">
        <is>
          <t>8</t>
        </is>
      </c>
      <c r="E105" s="5" t="inlineStr">
        <is>
          <t>4.300,00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=HYPERLINK("https://www.leilaoonline.com.br/lote/detalhe/20255", "118")</f>
      </c>
      <c r="B106" s="4" t="s">
        <f>=HYPERLINK("https://www.leilaoonline.com.br/lote/detalhe/20255", "MCR-057-2018 - 1 ITEM: MOTOR DIESEL LIEBHERR V8 - APLICAÇÃO 964C. MODELO D9508 A17 COMMON RAIL. NUMERO DE SÉRIE: LMB 101129072. ANO DE FABRICAÇÃO 2012. NUMERO DE HORAS TRABALHADAS: 13.500. COMPONENTE AVARIADO. CÁRTER QUEBRADO E SOLTO. FALTANDO PEÇAS E FERIFÉRICOS. ")</f>
      </c>
      <c r="C106" s="4" t="inlineStr">
        <is>
          <t>Não vendido</t>
        </is>
      </c>
      <c r="D106" s="4" t="inlineStr">
        <is>
          <t>12</t>
        </is>
      </c>
      <c r="E106" s="5" t="inlineStr">
        <is>
          <t>2.350,00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=HYPERLINK("https://www.leilaoonline.com.br/lote/detalhe/20256", "119")</f>
      </c>
      <c r="B107" s="4" t="s">
        <f>=HYPERLINK("https://www.leilaoonline.com.br/lote/detalhe/20256", "SLB-014-2018 - 311 ITENS: ENGRENAGEM, ENGRAXADEIRA COMPONENTE, RESISTENCIA CARTUCHO - VEJA DESCRITIVO DE ITENS")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750,00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=HYPERLINK("https://www.leilaoonline.com.br/lote/detalhe/20257", "120")</f>
      </c>
      <c r="B108" s="4" t="s">
        <f>=HYPERLINK("https://www.leilaoonline.com.br/lote/detalhe/20257", "SLB-015-2018 - RENAUT DUSTER 16 D 4X2, ANO 2013, PLACA OFR-4463 - LOC. MARABA/PA")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8.500,00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=HYPERLINK("https://www.leilaoonline.com.br/lote/detalhe/20258", "121")</f>
      </c>
      <c r="B109" s="4" t="s">
        <f>=HYPERLINK("https://www.leilaoonline.com.br/lote/detalhe/20258", "SLB-018-2018 - 528 ITENS: CORREIA V DENTADA, ROTOR COMPONETE, MANGUEIRA MONTADA E OUTROS- VEJA DESCRITIVO DE ITENS  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1.050,00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=HYPERLINK("https://www.leilaoonline.com.br/lote/detalhe/20259", "122")</f>
      </c>
      <c r="B110" s="4" t="s">
        <f>=HYPERLINK("https://www.leilaoonline.com.br/lote/detalhe/20259", "SLB-019-2018 - 731 ITENS: LAMINAS, ARRUELA, CALCO COMPONENTE, CAIXA COMPONETE E OUTROS - VEJA DESCRITIVO DE ITENS 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1.500,00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=HYPERLINK("https://www.leilaoonline.com.br/lote/detalhe/20260", "123")</f>
      </c>
      <c r="B111" s="4" t="s">
        <f>=HYPERLINK("https://www.leilaoonline.com.br/lote/detalhe/20260", "SLB-020-2018 - 1 BETONEIRA HB-400P PROFISSIONAL  - LOC. MARABA/PA 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650,00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=HYPERLINK("https://www.leilaoonline.com.br/lote/detalhe/20261", "124")</f>
      </c>
      <c r="B112" s="4" t="s">
        <f>=HYPERLINK("https://www.leilaoonline.com.br/lote/detalhe/20261", "SSG-020-2018 - 1 EMPILHADEIRA ELETRICA DE PEQUENO PORTE LINDE, MOD. R1120BRE, ANO 2005- LOC. CANAÃ DOS CARAJAS  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=HYPERLINK("https://www.leilaoonline.com.br/lote/detalhe/20425", "125")</f>
      </c>
      <c r="B113" s="4" t="s">
        <f>=HYPERLINK("https://www.leilaoonline.com.br/lote/detalhe/20425", "082-1332-2018 - 25 ITENS: ROLO TRANSPORTADOR, TIPO BALANÇA, TUBO PRINCIPAL - VEJA DESCRITIVO DE ITENS 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1.600,00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=HYPERLINK("https://www.leilaoonline.com.br/lote/detalhe/20426", "126")</f>
      </c>
      <c r="B114" s="4" t="s">
        <f>=HYPERLINK("https://www.leilaoonline.com.br/lote/detalhe/20426", "082-1351-2018 - 23 ITENS: CURVA AÇO CARBONO - TAMPA COMPONETE E OUTROS - VEJA DESCRITIVO DE ITENS")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350,00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=HYPERLINK("https://www.leilaoonline.com.br/lote/detalhe/20427", "127")</f>
      </c>
      <c r="B115" s="4" t="s">
        <f>=HYPERLINK("https://www.leilaoonline.com.br/lote/detalhe/20427", "082-1354-2018 - 587 ITENS: CONTRA PINO COMPONENTE - PARAFUSO CAB. ESCAREADA - VEJA DESCRITIVO DE ITENS 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400,00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=HYPERLINK("https://www.leilaoonline.com.br/lote/detalhe/20428", "128")</f>
      </c>
      <c r="B116" s="4" t="s">
        <f>=HYPERLINK("https://www.leilaoonline.com.br/lote/detalhe/20428", "082-1356-2018 - 61 ITENS: ROLO TRANSP. BALANÇA - SUPORTE ROLO - VEJA DESCRITIVO DE ITENS 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=HYPERLINK("https://www.leilaoonline.com.br/lote/detalhe/20429", "129")</f>
      </c>
      <c r="B117" s="4" t="s">
        <f>=HYPERLINK("https://www.leilaoonline.com.br/lote/detalhe/20429", "CD-698-2018 - 196 ITENS: GRADE MOLDADA - REGUA COMPONENTE- VEJA DESCRITIVO DE ITENS")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750,00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=HYPERLINK("https://www.leilaoonline.com.br/lote/detalhe/20430", "130")</f>
      </c>
      <c r="B118" s="4" t="s">
        <f>=HYPERLINK("https://www.leilaoonline.com.br/lote/detalhe/20430", "CD-700-2018 - 24 ITENS: ELEMENTO FILT FLUID- LOC. BARÃO DE COCAIS/ MG 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1.450,00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=HYPERLINK("https://www.leilaoonline.com.br/lote/detalhe/20431", "131")</f>
      </c>
      <c r="B119" s="4" t="s">
        <f>=HYPERLINK("https://www.leilaoonline.com.br/lote/detalhe/20431", "CD-703-2018 - 127 ITENS: ROLO TRANSPORTADOR - LOC. BARÃO DE COCAIS/ MG ")</f>
      </c>
      <c r="C119" s="4" t="inlineStr">
        <is>
          <t>Vendido</t>
        </is>
      </c>
      <c r="D119" s="4" t="inlineStr">
        <is>
          <t>10</t>
        </is>
      </c>
      <c r="E119" s="5" t="inlineStr">
        <is>
          <t>3.000,00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=HYPERLINK("https://www.leilaoonline.com.br/lote/detalhe/20432", "132")</f>
      </c>
      <c r="B120" s="4" t="s">
        <f>=HYPERLINK("https://www.leilaoonline.com.br/lote/detalhe/20432", "CKS-MRO-031-2018 - 15 ITENS: ROLETE; APLICACAO: ESCAVADEIRA; MATERIAL: ACO FUNDIDO; FABRICANTE/REFERÊNCIA:P&amp;H/R48399F1 (OBS: MATERIAL USADO, NÃO GARANTIMOS O FUNCIONAMENTO);")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=HYPERLINK("https://www.leilaoonline.com.br/lote/detalhe/20433", "133")</f>
      </c>
      <c r="B121" s="4" t="s">
        <f>=HYPERLINK("https://www.leilaoonline.com.br/lote/detalhe/20433", "CPBS-004-2018 - 04 ITENS: RELE ELETRON PROT 57-130VCC/220-480VCA- LOC. MANGARTIBA -  ILHA GUAÍBA")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1.150,00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=HYPERLINK("https://www.leilaoonline.com.br/lote/detalhe/20434", "134")</f>
      </c>
      <c r="B122" s="4" t="s">
        <f>=HYPERLINK("https://www.leilaoonline.com.br/lote/detalhe/20434", "ITA-012-2018 - 10 ITENS: POLTRONA C/ PRANCHETA ESCAMOTEAVEL, REVESTIDA TECIDO E OUTROS - VEJA DESCRITIVO DE ITENS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=HYPERLINK("https://www.leilaoonline.com.br/lote/detalhe/20435", "135")</f>
      </c>
      <c r="B123" s="4" t="s">
        <f>=HYPERLINK("https://www.leilaoonline.com.br/lote/detalhe/20435", "ITA-015-2018 - TESOURA GUILHOTINA CALVI, MOD. H303050, ANO 1971- ")</f>
      </c>
      <c r="C123" s="4" t="inlineStr">
        <is>
          <t>Vendido</t>
        </is>
      </c>
      <c r="D123" s="4" t="inlineStr">
        <is>
          <t>169</t>
        </is>
      </c>
      <c r="E123" s="5" t="inlineStr">
        <is>
          <t>28.900,00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=HYPERLINK("https://www.leilaoonline.com.br/lote/detalhe/20436", "136")</f>
      </c>
      <c r="B124" s="4" t="s">
        <f>=HYPERLINK("https://www.leilaoonline.com.br/lote/detalhe/20436", "ITA-018-2018 - 04 ITENS: CHAPA COMPONENTE; TIPO: SEGMENTO; APLICACAO: EQUIPAMENTO METSO; FABRICANTE/REFERÊNCIA:METSO MINERALS/10217997001;")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=HYPERLINK("https://www.leilaoonline.com.br/lote/detalhe/20437", "137")</f>
      </c>
      <c r="B125" s="4" t="s">
        <f>=HYPERLINK("https://www.leilaoonline.com.br/lote/detalhe/20437", "MARI-010-2018 - 20 ITENS: PARTES E PECAS; NOME DO ITEM: ELEMENTO FILTRANTE; APLICACAO: TRATOR ESTEIRA D10N; SERIE: 2YD02110 - 7W9567 CATERPILLAR")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550,00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=HYPERLINK("https://www.leilaoonline.com.br/lote/detalhe/20438", "138")</f>
      </c>
      <c r="B126" s="4" t="s">
        <f>=HYPERLINK("https://www.leilaoonline.com.br/lote/detalhe/20438", "MCR-046-2018 - 17 ITENS: ENGRENAGEM; ESPECIFICACAO/DADOS PADRONIZADOS: INTERMEDIARIA; SVEDALA;59316451000- VEJA DESCRITIVO DE ITENS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=HYPERLINK("https://www.leilaoonline.com.br/lote/detalhe/20439", "139")</f>
      </c>
      <c r="B127" s="4" t="s">
        <f>=HYPERLINK("https://www.leilaoonline.com.br/lote/detalhe/20439", "MCR-047-2018 - 68 ITENS: MANGUEIRA MOTADA, NÃO METALICA - APLICAÇÃO DA PA CARREGADEIRA E OUTROS - VEJA DESCRITIVO DE ITENS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=HYPERLINK("https://www.leilaoonline.com.br/lote/detalhe/20440", "140")</f>
      </c>
      <c r="B128" s="4" t="s">
        <f>=HYPERLINK("https://www.leilaoonline.com.br/lote/detalhe/20440", "OIA-035-2018 - 1 PEÇA Containers: 12m de altura por  2m de largura- LOC. OURILANDIA DO NORTE/PARA")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=HYPERLINK("https://www.leilaoonline.com.br/lote/detalhe/20441", "141")</f>
      </c>
      <c r="B129" s="4" t="s">
        <f>=HYPERLINK("https://www.leilaoonline.com.br/lote/detalhe/20441", "SLB-013-2018 - 3.026 ITENS: ACOPLAMENTOS, PLUGS, TAMADAS, CONDULETE E OUTROS - VEJA DESCRITIVO DE ITENS ")</f>
      </c>
      <c r="C129" s="4" t="inlineStr">
        <is>
          <t>Não vendido</t>
        </is>
      </c>
      <c r="D129" s="4" t="inlineStr">
        <is>
          <t>9</t>
        </is>
      </c>
      <c r="E129" s="5" t="inlineStr">
        <is>
          <t>1.950,00</t>
        </is>
      </c>
      <c r="F1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2026-05-01T17:29:53.00Z</dcterms:created>
  <dc:creator>Tellks Tecnologia</dc:creator>
  <cp:revision>0</cp:revision>
</cp:coreProperties>
</file>