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GOLF HIGH. 2014 • AUDI A6 2013 • FIT LX 2013 e EX 17 • MERCEDES C200 2008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07/11/2018 14:01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=HYPERLINK("https://www.leilaoonline.com.br/lote/detalhe/20481", "171")</f>
      </c>
      <c r="B11" s="4" t="s">
        <f>=HYPERLINK("https://www.leilaoonline.com.br/lote/detalhe/20481", "CLASSICO AIRCOOLED Rat look - VW; FUSCA 1200; 1965/1965; AZUL; GASOLINA (desgaste original)")</f>
      </c>
      <c r="C11" s="4" t="inlineStr">
        <is>
          <t>Não vendido</t>
        </is>
      </c>
      <c r="D11" s="4" t="inlineStr">
        <is>
          <t>32</t>
        </is>
      </c>
      <c r="E11" s="5" t="inlineStr">
        <is>
          <t>12.200,00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=HYPERLINK("https://www.leilaoonline.com.br/lote/detalhe/20595", "172")</f>
      </c>
      <c r="B12" s="4" t="s">
        <f>=HYPERLINK("https://www.leilaoonline.com.br/lote/detalhe/20595", "CLASSICO AIRCOOLED - VW; FUSCA 1500; 1971/1971; LARANJA; GASOLINA - Placa Preta")</f>
      </c>
      <c r="C12" s="4" t="inlineStr">
        <is>
          <t>Não vendido</t>
        </is>
      </c>
      <c r="D12" s="4" t="inlineStr">
        <is>
          <t>37</t>
        </is>
      </c>
      <c r="E12" s="5" t="inlineStr">
        <is>
          <t>7.550,00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=HYPERLINK("https://www.leilaoonline.com.br/lote/detalhe/20507", "173")</f>
      </c>
      <c r="B13" s="4" t="s">
        <f>=HYPERLINK("https://www.leilaoonline.com.br/lote/detalhe/20507", "CLASSICO AIRCOOLED - VW; FUSCA 1500; 1974/1974; VERDE; GASOLINA")</f>
      </c>
      <c r="C13" s="4" t="inlineStr">
        <is>
          <t>Não vendido</t>
        </is>
      </c>
      <c r="D13" s="4" t="inlineStr">
        <is>
          <t>17</t>
        </is>
      </c>
      <c r="E13" s="5" t="inlineStr">
        <is>
          <t>3.550,00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=HYPERLINK("https://www.leilaoonline.com.br/lote/detalhe/20477", "174")</f>
      </c>
      <c r="B14" s="4" t="s">
        <f>=HYPERLINK("https://www.leilaoonline.com.br/lote/detalhe/20477", "CLASSICO AIRCOOLED - VW; FUSCA 1500; 1973/1973; AZUL; GASOLINA")</f>
      </c>
      <c r="C14" s="4" t="inlineStr">
        <is>
          <t>Não vendido</t>
        </is>
      </c>
      <c r="D14" s="4" t="inlineStr">
        <is>
          <t>35</t>
        </is>
      </c>
      <c r="E14" s="5" t="inlineStr">
        <is>
          <t>6.701,00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=HYPERLINK("https://www.leilaoonline.com.br/lote/detalhe/20508", "175")</f>
      </c>
      <c r="B15" s="4" t="s">
        <f>=HYPERLINK("https://www.leilaoonline.com.br/lote/detalhe/20508", "FORD; FIESTA SEDAN FLEX; 2007/2008; PRATA; ALCO./GASOL.")</f>
      </c>
      <c r="C15" s="4" t="inlineStr">
        <is>
          <t>Vendido</t>
        </is>
      </c>
      <c r="D15" s="4" t="inlineStr">
        <is>
          <t>24</t>
        </is>
      </c>
      <c r="E15" s="5" t="inlineStr">
        <is>
          <t>8.100,00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=HYPERLINK("https://www.leilaoonline.com.br/lote/detalhe/20509", "176")</f>
      </c>
      <c r="B16" s="4" t="s">
        <f>=HYPERLINK("https://www.leilaoonline.com.br/lote/detalhe/20509", "GM; TRACKER LTZ AT; 2014/2015; CINZA; ALCO./GASOL.")</f>
      </c>
      <c r="C16" s="4" t="inlineStr">
        <is>
          <t>Não vendido</t>
        </is>
      </c>
      <c r="D16" s="4" t="inlineStr">
        <is>
          <t>89</t>
        </is>
      </c>
      <c r="E16" s="5" t="inlineStr">
        <is>
          <t>36.750,00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=HYPERLINK("https://www.leilaoonline.com.br/lote/detalhe/20511", "177")</f>
      </c>
      <c r="B17" s="4" t="s">
        <f>=HYPERLINK("https://www.leilaoonline.com.br/lote/detalhe/20511", "RENAULT LOGAN EXP 1016V; 2010/2011; PRETA; ALCO./GASOL.")</f>
      </c>
      <c r="C17" s="4" t="inlineStr">
        <is>
          <t>Não vendido</t>
        </is>
      </c>
      <c r="D17" s="4" t="inlineStr">
        <is>
          <t>20</t>
        </is>
      </c>
      <c r="E17" s="5" t="inlineStr">
        <is>
          <t>8.500,00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=HYPERLINK("https://www.leilaoonline.com.br/lote/detalhe/20638", "178")</f>
      </c>
      <c r="B18" s="4" t="s">
        <f>=HYPERLINK("https://www.leilaoonline.com.br/lote/detalhe/20638", "VW; GOL HIGHWAY; 2002/2002; CINZA; GASOLINA")</f>
      </c>
      <c r="C18" s="4" t="inlineStr">
        <is>
          <t>Não vendido</t>
        </is>
      </c>
      <c r="D18" s="4" t="inlineStr">
        <is>
          <t>15</t>
        </is>
      </c>
      <c r="E18" s="5" t="inlineStr">
        <is>
          <t>4.250,00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=HYPERLINK("https://www.leilaoonline.com.br/lote/detalhe/20485", "179")</f>
      </c>
      <c r="B19" s="4" t="s">
        <f>=HYPERLINK("https://www.leilaoonline.com.br/lote/detalhe/20485", "CITROEN, C3 GLX 14 FLEX.; 2011/2011; PRETA; ALCO./GASOL.")</f>
      </c>
      <c r="C19" s="4" t="inlineStr">
        <is>
          <t>Não vendido</t>
        </is>
      </c>
      <c r="D19" s="4" t="inlineStr">
        <is>
          <t>21</t>
        </is>
      </c>
      <c r="E19" s="5" t="inlineStr">
        <is>
          <t>12.800,00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=HYPERLINK("https://www.leilaoonline.com.br/lote/detalhe/20372", "180")</f>
      </c>
      <c r="B20" s="4" t="s">
        <f>=HYPERLINK("https://www.leilaoonline.com.br/lote/detalhe/20372", "I/ TOYOTA LEXUS; ES 300; 1997/1998; VERDE; GASOLINA")</f>
      </c>
      <c r="C20" s="4" t="inlineStr">
        <is>
          <t>Não vendido</t>
        </is>
      </c>
      <c r="D20" s="4" t="inlineStr">
        <is>
          <t>18</t>
        </is>
      </c>
      <c r="E20" s="5" t="inlineStr">
        <is>
          <t>11.000,00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=HYPERLINK("https://www.leilaoonline.com.br/lote/detalhe/20471", "181")</f>
      </c>
      <c r="B21" s="4" t="s">
        <f>=HYPERLINK("https://www.leilaoonline.com.br/lote/detalhe/20471", "HONDA FIT EXL CVT, 2016/2017, CINZA; ALCO./GAS - Aprox. 15000km")</f>
      </c>
      <c r="C21" s="4" t="inlineStr">
        <is>
          <t>Vendido</t>
        </is>
      </c>
      <c r="D21" s="4" t="inlineStr">
        <is>
          <t>99</t>
        </is>
      </c>
      <c r="E21" s="5" t="inlineStr">
        <is>
          <t>51.000,00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=HYPERLINK("https://www.leilaoonline.com.br/lote/detalhe/20476", "182")</f>
      </c>
      <c r="B22" s="4" t="s">
        <f>=HYPERLINK("https://www.leilaoonline.com.br/lote/detalhe/20476", "PEUGEOT; 2008 ALURE AT; 2016/2017; BRANCA; ALCO/GASOL.")</f>
      </c>
      <c r="C22" s="4" t="inlineStr">
        <is>
          <t>Não vendido</t>
        </is>
      </c>
      <c r="D22" s="4" t="inlineStr">
        <is>
          <t>85</t>
        </is>
      </c>
      <c r="E22" s="5" t="inlineStr">
        <is>
          <t>35.750,00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=HYPERLINK("https://www.leilaoonline.com.br/lote/detalhe/20479", "183")</f>
      </c>
      <c r="B23" s="4" t="s">
        <f>=HYPERLINK("https://www.leilaoonline.com.br/lote/detalhe/20479", "CAMINHÃO AGRALE; 7500 TDX; 1998/1998; AMARELA; DIESEL")</f>
      </c>
      <c r="C23" s="4" t="inlineStr">
        <is>
          <t>Não vendido</t>
        </is>
      </c>
      <c r="D23" s="4" t="inlineStr">
        <is>
          <t>56</t>
        </is>
      </c>
      <c r="E23" s="5" t="inlineStr">
        <is>
          <t>18.500,00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=HYPERLINK("https://www.leilaoonline.com.br/lote/detalhe/20474", "184")</f>
      </c>
      <c r="B24" s="4" t="s">
        <f>=HYPERLINK("https://www.leilaoonline.com.br/lote/detalhe/20474", "IMP; KTM 640 LC4E; 2001/2001; PRETA; GASOLINA")</f>
      </c>
      <c r="C24" s="4" t="inlineStr">
        <is>
          <t>Não vendido</t>
        </is>
      </c>
      <c r="D24" s="4" t="inlineStr">
        <is>
          <t>45</t>
        </is>
      </c>
      <c r="E24" s="5" t="inlineStr">
        <is>
          <t>8.500,00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=HYPERLINK("https://www.leilaoonline.com.br/lote/detalhe/20367", "185")</f>
      </c>
      <c r="B25" s="4" t="s">
        <f>=HYPERLINK("https://www.leilaoonline.com.br/lote/detalhe/20367", "RENAULT/ LOGAN EXP 1016V; 2010/2011; AZUL; ALCO,/GASOL.")</f>
      </c>
      <c r="C25" s="4" t="inlineStr">
        <is>
          <t>Não vendido</t>
        </is>
      </c>
      <c r="D25" s="4" t="inlineStr">
        <is>
          <t>43</t>
        </is>
      </c>
      <c r="E25" s="5" t="inlineStr">
        <is>
          <t>12.800,00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=HYPERLINK("https://www.leilaoonline.com.br/lote/detalhe/20472", "186")</f>
      </c>
      <c r="B26" s="4" t="s">
        <f>=HYPERLINK("https://www.leilaoonline.com.br/lote/detalhe/20472", "AUDI A3 turbo 150cv; 2004/2004; PRATA; GASOLINA; Manual do Propr. e chave Reserva")</f>
      </c>
      <c r="C26" s="4" t="inlineStr">
        <is>
          <t>Não vendido</t>
        </is>
      </c>
      <c r="D26" s="4" t="inlineStr">
        <is>
          <t>42</t>
        </is>
      </c>
      <c r="E26" s="5" t="inlineStr">
        <is>
          <t>13.400,00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=HYPERLINK("https://www.leilaoonline.com.br/lote/detalhe/20364", "187")</f>
      </c>
      <c r="B27" s="4" t="s">
        <f>=HYPERLINK("https://www.leilaoonline.com.br/lote/detalhe/20364", "I/ DODGE JOURNEY SXT; 2008/2009; PRETA; GASOLINA; 7 lugares")</f>
      </c>
      <c r="C27" s="4" t="inlineStr">
        <is>
          <t>Não vendido</t>
        </is>
      </c>
      <c r="D27" s="4" t="inlineStr">
        <is>
          <t>58</t>
        </is>
      </c>
      <c r="E27" s="5" t="inlineStr">
        <is>
          <t>23.800,00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=HYPERLINK("https://www.leilaoonline.com.br/lote/detalhe/20365", "188")</f>
      </c>
      <c r="B28" s="4" t="s">
        <f>=HYPERLINK("https://www.leilaoonline.com.br/lote/detalhe/20365", "HONDA FIT LX, ANO 2012/2013, PRATA; ALCO./GASOL.")</f>
      </c>
      <c r="C28" s="4" t="inlineStr">
        <is>
          <t>Vendido</t>
        </is>
      </c>
      <c r="D28" s="4" t="inlineStr">
        <is>
          <t>43</t>
        </is>
      </c>
      <c r="E28" s="5" t="inlineStr">
        <is>
          <t>25.750,00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=HYPERLINK("https://www.leilaoonline.com.br/lote/detalhe/20475", "189")</f>
      </c>
      <c r="B29" s="4" t="s">
        <f>=HYPERLINK("https://www.leilaoonline.com.br/lote/detalhe/20475", "VW; GOLF HIGHLINE; 2013/2014; PRETA; ALCO./GASOL")</f>
      </c>
      <c r="C29" s="4" t="inlineStr">
        <is>
          <t>Não vendido</t>
        </is>
      </c>
      <c r="D29" s="4" t="inlineStr">
        <is>
          <t>67</t>
        </is>
      </c>
      <c r="E29" s="5" t="inlineStr">
        <is>
          <t>40.500,00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=HYPERLINK("https://www.leilaoonline.com.br/lote/detalhe/20371", "190")</f>
      </c>
      <c r="B30" s="4" t="s">
        <f>=HYPERLINK("https://www.leilaoonline.com.br/lote/detalhe/20371", "VW; FOX GII 1.0 ; PRATA; 2010/2010; ALCO./GASOL.")</f>
      </c>
      <c r="C30" s="4" t="inlineStr">
        <is>
          <t>Não vendido</t>
        </is>
      </c>
      <c r="D30" s="4" t="inlineStr">
        <is>
          <t>29</t>
        </is>
      </c>
      <c r="E30" s="5" t="inlineStr">
        <is>
          <t>14.500,00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=HYPERLINK("https://www.leilaoonline.com.br/lote/detalhe/20480", "191")</f>
      </c>
      <c r="B31" s="4" t="s">
        <f>=HYPERLINK("https://www.leilaoonline.com.br/lote/detalhe/20480", "FIAT; UNO MILLE SX; 1997/1997; BRANCA; GASOLINA")</f>
      </c>
      <c r="C31" s="4" t="inlineStr">
        <is>
          <t>Não vendido</t>
        </is>
      </c>
      <c r="D31" s="4" t="inlineStr">
        <is>
          <t>18</t>
        </is>
      </c>
      <c r="E31" s="5" t="inlineStr">
        <is>
          <t>4.000,00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=HYPERLINK("https://www.leilaoonline.com.br/lote/detalhe/20482", "192")</f>
      </c>
      <c r="B32" s="4" t="s">
        <f>=HYPERLINK("https://www.leilaoonline.com.br/lote/detalhe/20482", "FIAT / PALIO WEEK FLEX ELX; 2004/2005; PRATA; ALCO./GASOL.")</f>
      </c>
      <c r="C32" s="4" t="inlineStr">
        <is>
          <t>Vendido</t>
        </is>
      </c>
      <c r="D32" s="4" t="inlineStr">
        <is>
          <t>61</t>
        </is>
      </c>
      <c r="E32" s="5" t="inlineStr">
        <is>
          <t>13.150,00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=HYPERLINK("https://www.leilaoonline.com.br/lote/detalhe/20483", "193")</f>
      </c>
      <c r="B33" s="4" t="s">
        <f>=HYPERLINK("https://www.leilaoonline.com.br/lote/detalhe/20483", "VW; SPACEFOX; 2009/2010; CINZA; ALCO/GASOL.")</f>
      </c>
      <c r="C33" s="4" t="inlineStr">
        <is>
          <t>Não vendido</t>
        </is>
      </c>
      <c r="D33" s="4" t="inlineStr">
        <is>
          <t>48</t>
        </is>
      </c>
      <c r="E33" s="5" t="inlineStr">
        <is>
          <t>13.300,00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=HYPERLINK("https://www.leilaoonline.com.br/lote/detalhe/20484", "194")</f>
      </c>
      <c r="B34" s="4" t="s">
        <f>=HYPERLINK("https://www.leilaoonline.com.br/lote/detalhe/20484", "VW; SAVEIRO 1.6 SUPER SURF ; 2004/2004; PRETA; ALCO./GASOL")</f>
      </c>
      <c r="C34" s="4" t="inlineStr">
        <is>
          <t>Não vendido</t>
        </is>
      </c>
      <c r="D34" s="4" t="inlineStr">
        <is>
          <t>45</t>
        </is>
      </c>
      <c r="E34" s="5" t="inlineStr">
        <is>
          <t>14.350,00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=HYPERLINK("https://www.leilaoonline.com.br/lote/detalhe/20486", "195")</f>
      </c>
      <c r="B35" s="4" t="s">
        <f>=HYPERLINK("https://www.leilaoonline.com.br/lote/detalhe/20486", "HYUNDAI / TUCSON GLSB, ANO 2012/2013, PRETA; GASOLINA")</f>
      </c>
      <c r="C35" s="4" t="inlineStr">
        <is>
          <t>Não vendido</t>
        </is>
      </c>
      <c r="D35" s="4" t="inlineStr">
        <is>
          <t>26</t>
        </is>
      </c>
      <c r="E35" s="5" t="inlineStr">
        <is>
          <t>20.500,00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=HYPERLINK("https://www.leilaoonline.com.br/lote/detalhe/20478", "196")</f>
      </c>
      <c r="B36" s="4" t="s">
        <f>=HYPERLINK("https://www.leilaoonline.com.br/lote/detalhe/20478", "CITROEN, C3 GLX 1.6 16V.; 2005/2005; PRETA")</f>
      </c>
      <c r="C36" s="4" t="inlineStr">
        <is>
          <t>Não vendido</t>
        </is>
      </c>
      <c r="D36" s="4" t="inlineStr">
        <is>
          <t>26</t>
        </is>
      </c>
      <c r="E36" s="5" t="inlineStr">
        <is>
          <t>8.650,00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=HYPERLINK("https://www.leilaoonline.com.br/lote/detalhe/20510", "197")</f>
      </c>
      <c r="B37" s="4" t="s">
        <f>=HYPERLINK("https://www.leilaoonline.com.br/lote/detalhe/20510", "HONDA; CITY EXL AUTOMÁTICO; 2009/2010; CINZA; ALCO./GASOL.")</f>
      </c>
      <c r="C37" s="4" t="inlineStr">
        <is>
          <t>Não vendido</t>
        </is>
      </c>
      <c r="D37" s="4" t="inlineStr">
        <is>
          <t>36</t>
        </is>
      </c>
      <c r="E37" s="5" t="inlineStr">
        <is>
          <t>28.500,00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=HYPERLINK("https://www.leilaoonline.com.br/lote/detalhe/20370", "199")</f>
      </c>
      <c r="B38" s="4" t="s">
        <f>=HYPERLINK("https://www.leilaoonline.com.br/lote/detalhe/20370", "VW; GOL 1.6 MI, ANO/MOD 1997/1997, BRANCA, GASOLINA")</f>
      </c>
      <c r="C38" s="4" t="inlineStr">
        <is>
          <t>Não vendido</t>
        </is>
      </c>
      <c r="D38" s="4" t="inlineStr">
        <is>
          <t>35</t>
        </is>
      </c>
      <c r="E38" s="5" t="inlineStr">
        <is>
          <t>6.700,00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=HYPERLINK("https://www.leilaoonline.com.br/lote/detalhe/20661", "200")</f>
      </c>
      <c r="B39" s="4" t="s">
        <f>=HYPERLINK("https://www.leilaoonline.com.br/lote/detalhe/20661", "RENAULT MASTER CC 2.5DCI; 2008/2009; BRANCA; DIESEL")</f>
      </c>
      <c r="C39" s="4" t="inlineStr">
        <is>
          <t>Não vendido</t>
        </is>
      </c>
      <c r="D39" s="4" t="inlineStr">
        <is>
          <t>112</t>
        </is>
      </c>
      <c r="E39" s="5" t="inlineStr">
        <is>
          <t>33.250,00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=HYPERLINK("https://www.leilaoonline.com.br/lote/detalhe/20360", "202")</f>
      </c>
      <c r="B40" s="4" t="s">
        <f>=HYPERLINK("https://www.leilaoonline.com.br/lote/detalhe/20360", "VOLKSWAGEM AMAROK 2.0 SE CABINE DUPLA 4x4 4P 2013; PRATA; TURBO DIESEL")</f>
      </c>
      <c r="C40" s="4" t="inlineStr">
        <is>
          <t>Não vendido</t>
        </is>
      </c>
      <c r="D40" s="4" t="inlineStr">
        <is>
          <t>52</t>
        </is>
      </c>
      <c r="E40" s="5" t="inlineStr">
        <is>
          <t>46.750,00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=HYPERLINK("https://www.leilaoonline.com.br/lote/detalhe/20355", "203")</f>
      </c>
      <c r="B41" s="4" t="s">
        <f>=HYPERLINK("https://www.leilaoonline.com.br/lote/detalhe/20355", "AUDI A6 3.0TFSI ALLR; 2013/2013; BRANCA; GASOLINA; PLACA: FHW-2015")</f>
      </c>
      <c r="C41" s="4" t="inlineStr">
        <is>
          <t>Não vendido</t>
        </is>
      </c>
      <c r="D41" s="4" t="inlineStr">
        <is>
          <t>8</t>
        </is>
      </c>
      <c r="E41" s="5" t="inlineStr">
        <is>
          <t>75.000,00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=HYPERLINK("https://www.leilaoonline.com.br/lote/detalhe/20362", "204")</f>
      </c>
      <c r="B42" s="4" t="s">
        <f>=HYPERLINK("https://www.leilaoonline.com.br/lote/detalhe/20362", "MERCEDES BENZ/ C200; 2008/2008, PRETA, GASOLINA; BLINDADA")</f>
      </c>
      <c r="C42" s="4" t="inlineStr">
        <is>
          <t>Não vendido</t>
        </is>
      </c>
      <c r="D42" s="4" t="inlineStr">
        <is>
          <t>5</t>
        </is>
      </c>
      <c r="E42" s="5" t="inlineStr">
        <is>
          <t>22.500,00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=HYPERLINK("https://www.leilaoonline.com.br/lote/detalhe/20566", "205")</f>
      </c>
      <c r="B43" s="4" t="s">
        <f>=HYPERLINK("https://www.leilaoonline.com.br/lote/detalhe/20566", " GM; CELTA LIFE 1.0, 2009/2009, ALCO./GASOL.; VERMELHO")</f>
      </c>
      <c r="C43" s="4" t="inlineStr">
        <is>
          <t>Vendido</t>
        </is>
      </c>
      <c r="D43" s="4" t="inlineStr">
        <is>
          <t>37</t>
        </is>
      </c>
      <c r="E43" s="5" t="inlineStr">
        <is>
          <t>8.500,00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=HYPERLINK("https://www.leilaoonline.com.br/lote/detalhe/20358", "211")</f>
      </c>
      <c r="B44" s="4" t="s">
        <f>=HYPERLINK("https://www.leilaoonline.com.br/lote/detalhe/20358", "I; FORD TRST "TRANSIT" MODIFICAR TP; 2010/2011; BRANCA, DIESEL")</f>
      </c>
      <c r="C44" s="4" t="inlineStr">
        <is>
          <t>Não vendido</t>
        </is>
      </c>
      <c r="D44" s="4" t="inlineStr">
        <is>
          <t>8</t>
        </is>
      </c>
      <c r="E44" s="5" t="inlineStr">
        <is>
          <t>11.200,00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=HYPERLINK("https://www.leilaoonline.com.br/lote/detalhe/20660", "212")</f>
      </c>
      <c r="B45" s="4" t="s">
        <f>=HYPERLINK("https://www.leilaoonline.com.br/lote/detalhe/20660", "CAMINHÃO VOLVO N10; 1981/1981; BRANCA; DIESEL")</f>
      </c>
      <c r="C45" s="4" t="inlineStr">
        <is>
          <t>Não vendido</t>
        </is>
      </c>
      <c r="D45" s="4" t="inlineStr">
        <is>
          <t>46</t>
        </is>
      </c>
      <c r="E45" s="5" t="inlineStr">
        <is>
          <t>15.500,00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=HYPERLINK("https://www.leilaoonline.com.br/lote/detalhe/20363", "213")</f>
      </c>
      <c r="B46" s="4" t="s">
        <f>=HYPERLINK("https://www.leilaoonline.com.br/lote/detalhe/20363", "FORD CARGO 815E; 2008/2009; BRANCA; DIESEL")</f>
      </c>
      <c r="C46" s="4" t="inlineStr">
        <is>
          <t>Não vendido</t>
        </is>
      </c>
      <c r="D46" s="4" t="inlineStr">
        <is>
          <t>37</t>
        </is>
      </c>
      <c r="E46" s="5" t="inlineStr">
        <is>
          <t>27.750,00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=HYPERLINK("https://www.leilaoonline.com.br/lote/detalhe/20361", "215")</f>
      </c>
      <c r="B47" s="4" t="s">
        <f>=HYPERLINK("https://www.leilaoonline.com.br/lote/detalhe/20361", "PÁ CARREGADERA; MARCA LIUGONG; MODELO 816C")</f>
      </c>
      <c r="C47" s="4" t="inlineStr">
        <is>
          <t>Não vendido</t>
        </is>
      </c>
      <c r="D47" s="4" t="inlineStr">
        <is>
          <t>43</t>
        </is>
      </c>
      <c r="E47" s="5" t="inlineStr">
        <is>
          <t>25.500,00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=HYPERLINK("https://www.leilaoonline.com.br/lote/detalhe/20359", "218")</f>
      </c>
      <c r="B48" s="4" t="s">
        <f>=HYPERLINK("https://www.leilaoonline.com.br/lote/detalhe/20359", "I; FORD TRST "TRANSIT" MODIFICAR TP; 2010/2011; BRANCA, DIESEL")</f>
      </c>
      <c r="C48" s="4" t="inlineStr">
        <is>
          <t>Não vendido</t>
        </is>
      </c>
      <c r="D48" s="4" t="inlineStr">
        <is>
          <t>30</t>
        </is>
      </c>
      <c r="E48" s="5" t="inlineStr">
        <is>
          <t>7.750,00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=HYPERLINK("https://www.leilaoonline.com.br/lote/detalhe/20354", "239")</f>
      </c>
      <c r="B49" s="4" t="s">
        <f>=HYPERLINK("https://www.leilaoonline.com.br/lote/detalhe/20354", " GM/ CELTA  1.0 LS, ANO/MOD 2011/2012, ALCO./GASOL.; PRATA")</f>
      </c>
      <c r="C49" s="4" t="inlineStr">
        <is>
          <t>Vendido</t>
        </is>
      </c>
      <c r="D49" s="4" t="inlineStr">
        <is>
          <t>20</t>
        </is>
      </c>
      <c r="E49" s="5" t="inlineStr">
        <is>
          <t>9.400,00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=HYPERLINK("https://www.leilaoonline.com.br/lote/detalhe/20356", "250")</f>
      </c>
      <c r="B50" s="4" t="s">
        <f>=HYPERLINK("https://www.leilaoonline.com.br/lote/detalhe/20356", "HYUNDAI / TUCSON GLSB, ANO 2012/2013 AUTOMÁTICO, GASOLINA; PLACA FINAL 09")</f>
      </c>
      <c r="C50" s="4" t="inlineStr">
        <is>
          <t>Não vendido</t>
        </is>
      </c>
      <c r="D50" s="4" t="inlineStr">
        <is>
          <t>53</t>
        </is>
      </c>
      <c r="E50" s="5" t="inlineStr">
        <is>
          <t>25.000,00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=HYPERLINK("https://www.leilaoonline.com.br/lote/detalhe/20449", "267")</f>
      </c>
      <c r="B51" s="4" t="s">
        <f>=HYPERLINK("https://www.leilaoonline.com.br/lote/detalhe/20449", "HONDA, FIT EX, 2013/2014 "AUTOMÁTICO", CINZA; ALCO./GASOL. - APROX. 34.000 KM -")</f>
      </c>
      <c r="C51" s="4" t="inlineStr">
        <is>
          <t>Não vendido</t>
        </is>
      </c>
      <c r="D51" s="4" t="inlineStr">
        <is>
          <t>59</t>
        </is>
      </c>
      <c r="E51" s="5" t="inlineStr">
        <is>
          <t>30.250,00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=HYPERLINK("https://www.leilaoonline.com.br/lote/detalhe/20357", "303")</f>
      </c>
      <c r="B52" s="4" t="s">
        <f>=HYPERLINK("https://www.leilaoonline.com.br/lote/detalhe/20357", "FORD / CARGO 815 E; 2007/2008; BRANCA; DIESEL")</f>
      </c>
      <c r="C52" s="4" t="inlineStr">
        <is>
          <t>Não vendido</t>
        </is>
      </c>
      <c r="D52" s="4" t="inlineStr">
        <is>
          <t>19</t>
        </is>
      </c>
      <c r="E52" s="5" t="inlineStr">
        <is>
          <t>35.750,00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=HYPERLINK("https://www.leilaoonline.com.br/lote/detalhe/20473", "400")</f>
      </c>
      <c r="B53" s="4" t="s">
        <f>=HYPERLINK("https://www.leilaoonline.com.br/lote/detalhe/20473", "JOGO DE RODAS DE FERRO ARO 16 X 6,5")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=HYPERLINK("https://www.leilaoonline.com.br/lote/detalhe/20563", "403")</f>
      </c>
      <c r="B54" s="4" t="s">
        <f>=HYPERLINK("https://www.leilaoonline.com.br/lote/detalhe/20563", "JOGO DE RODAS COM PNEUS 205/55/16")</f>
      </c>
      <c r="C54" s="4" t="inlineStr">
        <is>
          <t>Não vendido</t>
        </is>
      </c>
      <c r="D54" s="4" t="inlineStr">
        <is>
          <t>6</t>
        </is>
      </c>
      <c r="E54" s="5" t="inlineStr">
        <is>
          <t>350,00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=HYPERLINK("https://www.leilaoonline.com.br/lote/detalhe/20562", "412")</f>
      </c>
      <c r="B55" s="4" t="s">
        <f>=HYPERLINK("https://www.leilaoonline.com.br/lote/detalhe/20562", "JOGO DE RODAS COM PNEUS 205/60/15")</f>
      </c>
      <c r="C55" s="4" t="inlineStr">
        <is>
          <t>Não vendido</t>
        </is>
      </c>
      <c r="D55" s="4" t="inlineStr">
        <is>
          <t>5</t>
        </is>
      </c>
      <c r="E55" s="5" t="inlineStr">
        <is>
          <t>850,00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=HYPERLINK("https://www.leilaoonline.com.br/lote/detalhe/20564", "436")</f>
      </c>
      <c r="B56" s="4" t="s">
        <f>=HYPERLINK("https://www.leilaoonline.com.br/lote/detalhe/20564", "JOGO DE RODAS COM PNEUS 195/65/R15")</f>
      </c>
      <c r="C56" s="4" t="inlineStr">
        <is>
          <t>Não vendido</t>
        </is>
      </c>
      <c r="D56" s="4" t="inlineStr">
        <is>
          <t>5</t>
        </is>
      </c>
      <c r="E56" s="5" t="inlineStr">
        <is>
          <t>750,00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=HYPERLINK("https://www.leilaoonline.com.br/lote/detalhe/20565", "450")</f>
      </c>
      <c r="B57" s="4" t="s">
        <f>=HYPERLINK("https://www.leilaoonline.com.br/lote/detalhe/20565", "JOGO DE RODAS COM PNEUS 205/60/15")</f>
      </c>
      <c r="C57" s="4" t="inlineStr">
        <is>
          <t>Não vendido</t>
        </is>
      </c>
      <c r="D57" s="4" t="inlineStr">
        <is>
          <t>5</t>
        </is>
      </c>
      <c r="E57" s="5" t="inlineStr">
        <is>
          <t>450,00</t>
        </is>
      </c>
      <c r="F57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2026-09-21T09:56:20.00Z</dcterms:created>
  <dc:creator>Tellks Tecnologia</dc:creator>
  <cp:revision>0</cp:revision>
</cp:coreProperties>
</file>