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Último leilão de veículos  de 2018 - WR-V 18 • Fit EX 17 • Journey • Fit • Polo • Logan e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21/12/2018 11:31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=HYPERLINK("https://www.leilaoonline.com.br/lote/detalhe/22563", "153")</f>
      </c>
      <c r="B11" s="4" t="s">
        <f>=HYPERLINK("https://www.leilaoonline.com.br/lote/detalhe/22563", "VW; VOYAGE; 1983/1983; CINZA; ALCOOL")</f>
      </c>
      <c r="C11" s="4" t="inlineStr">
        <is>
          <t>Não vendido</t>
        </is>
      </c>
      <c r="D11" s="4" t="inlineStr">
        <is>
          <t>23</t>
        </is>
      </c>
      <c r="E11" s="5" t="inlineStr">
        <is>
          <t>5.300,00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=HYPERLINK("https://www.leilaoonline.com.br/lote/detalhe/22549", "154")</f>
      </c>
      <c r="B12" s="4" t="s">
        <f>=HYPERLINK("https://www.leilaoonline.com.br/lote/detalhe/22549", "HONDA WR-V CVT 2017/2018; ALCO./GASOL., VERMELHA - APROX. 20.000 KM")</f>
      </c>
      <c r="C12" s="4" t="inlineStr">
        <is>
          <t>Não vendido</t>
        </is>
      </c>
      <c r="D12" s="4" t="inlineStr">
        <is>
          <t>67</t>
        </is>
      </c>
      <c r="E12" s="5" t="inlineStr">
        <is>
          <t>49.500,00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=HYPERLINK("https://www.leilaoonline.com.br/lote/detalhe/22561", "155")</f>
      </c>
      <c r="B13" s="4" t="s">
        <f>=HYPERLINK("https://www.leilaoonline.com.br/lote/detalhe/22561", "DODGE; JOURNEY SXT; 2008/2009; PRATA; GASOLINA; 7 LUGARES - PLACA JHS-0629")</f>
      </c>
      <c r="C13" s="4" t="inlineStr">
        <is>
          <t>Vendido</t>
        </is>
      </c>
      <c r="D13" s="4" t="inlineStr">
        <is>
          <t>22</t>
        </is>
      </c>
      <c r="E13" s="5" t="inlineStr">
        <is>
          <t>23.750,00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=HYPERLINK("https://www.leilaoonline.com.br/lote/detalhe/22562", "156")</f>
      </c>
      <c r="B14" s="4" t="s">
        <f>=HYPERLINK("https://www.leilaoonline.com.br/lote/detalhe/22562", "RENAULT/ CLIO CAM1016VH; 2011/2011; BEGE; ALCO,/GASOL.")</f>
      </c>
      <c r="C14" s="4" t="inlineStr">
        <is>
          <t>Não vendido</t>
        </is>
      </c>
      <c r="D14" s="4" t="inlineStr">
        <is>
          <t>14</t>
        </is>
      </c>
      <c r="E14" s="5" t="inlineStr">
        <is>
          <t>6.000,00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=HYPERLINK("https://www.leilaoonline.com.br/lote/detalhe/22558", "157")</f>
      </c>
      <c r="B15" s="4" t="s">
        <f>=HYPERLINK("https://www.leilaoonline.com.br/lote/detalhe/22558", "HONDA FIT LX FLEX, 2008/2008, GASOL./ALCO; CINZA - "manual do proprietário e chave reserva"")</f>
      </c>
      <c r="C15" s="4" t="inlineStr">
        <is>
          <t>Não vendido</t>
        </is>
      </c>
      <c r="D15" s="4" t="inlineStr">
        <is>
          <t>25</t>
        </is>
      </c>
      <c r="E15" s="5" t="inlineStr">
        <is>
          <t>14.250,00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=HYPERLINK("https://www.leilaoonline.com.br/lote/detalhe/22772", "158")</f>
      </c>
      <c r="B16" s="4" t="s">
        <f>=HYPERLINK("https://www.leilaoonline.com.br/lote/detalhe/22772", "HONDA FIT EX CVT, 2015/2016, CINZA; ALCO./GAS - Aprox. 10800km")</f>
      </c>
      <c r="C16" s="4" t="inlineStr">
        <is>
          <t>Não vendido</t>
        </is>
      </c>
      <c r="D16" s="4" t="inlineStr">
        <is>
          <t>96</t>
        </is>
      </c>
      <c r="E16" s="5" t="inlineStr">
        <is>
          <t>45.250,00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=HYPERLINK("https://www.leilaoonline.com.br/lote/detalhe/22771", "159")</f>
      </c>
      <c r="B17" s="4" t="s">
        <f>=HYPERLINK("https://www.leilaoonline.com.br/lote/detalhe/22771", "VW; PARATI CL I; 1996/1996; VERDE; GASOLINA - Ar Cond., Dir. Hidráulica, Rodas Aro 15")</f>
      </c>
      <c r="C17" s="4" t="inlineStr">
        <is>
          <t>Não vendido</t>
        </is>
      </c>
      <c r="D17" s="4" t="inlineStr">
        <is>
          <t>17</t>
        </is>
      </c>
      <c r="E17" s="5" t="inlineStr">
        <is>
          <t>4.750,00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=HYPERLINK("https://www.leilaoonline.com.br/lote/detalhe/22548", "160")</f>
      </c>
      <c r="B18" s="4" t="s">
        <f>=HYPERLINK("https://www.leilaoonline.com.br/lote/detalhe/22548", "CLASSICO AIRCOOLED - VW; FUSCA 1500; 1973/1973; AZUL; GASOLINA")</f>
      </c>
      <c r="C18" s="4" t="inlineStr">
        <is>
          <t>Não vendido</t>
        </is>
      </c>
      <c r="D18" s="4" t="inlineStr">
        <is>
          <t>12</t>
        </is>
      </c>
      <c r="E18" s="5" t="inlineStr">
        <is>
          <t>3.850,00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=HYPERLINK("https://www.leilaoonline.com.br/lote/detalhe/22857", "161")</f>
      </c>
      <c r="B19" s="4" t="s">
        <f>=HYPERLINK("https://www.leilaoonline.com.br/lote/detalhe/22857", "MITSUBISHI; LANCER 2.0, 2013/2013; GASOLINA; CINZA, "COMPLETO" PLACA: ONC-0303")</f>
      </c>
      <c r="C19" s="4" t="inlineStr">
        <is>
          <t>Vendido</t>
        </is>
      </c>
      <c r="D19" s="4" t="inlineStr">
        <is>
          <t>12</t>
        </is>
      </c>
      <c r="E19" s="5" t="inlineStr">
        <is>
          <t>27.500,00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=HYPERLINK("https://www.leilaoonline.com.br/lote/detalhe/22553", "162")</f>
      </c>
      <c r="B20" s="4" t="s">
        <f>=HYPERLINK("https://www.leilaoonline.com.br/lote/detalhe/22553", "ENGESA; ENGESA 4 4X4; 1986/1986; BRANCA; GASOLINA")</f>
      </c>
      <c r="C20" s="4" t="inlineStr">
        <is>
          <t>Não vendido</t>
        </is>
      </c>
      <c r="D20" s="4" t="inlineStr">
        <is>
          <t>29</t>
        </is>
      </c>
      <c r="E20" s="5" t="inlineStr">
        <is>
          <t>22.750,00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=HYPERLINK("https://www.leilaoonline.com.br/lote/detalhe/22552", "163")</f>
      </c>
      <c r="B21" s="4" t="s">
        <f>=HYPERLINK("https://www.leilaoonline.com.br/lote/detalhe/22552", "FIAT; PALIO WEEKEND ADVENTURE; 2003/2004; PRETA; GASOL/GNV")</f>
      </c>
      <c r="C21" s="4" t="inlineStr">
        <is>
          <t>Não vendido</t>
        </is>
      </c>
      <c r="D21" s="4" t="inlineStr">
        <is>
          <t>9</t>
        </is>
      </c>
      <c r="E21" s="5" t="inlineStr">
        <is>
          <t>6.900,00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=HYPERLINK("https://www.leilaoonline.com.br/lote/detalhe/22864", "164")</f>
      </c>
      <c r="B22" s="4" t="s">
        <f>=HYPERLINK("https://www.leilaoonline.com.br/lote/detalhe/22864", "GM; CELTA 1.0 LS; VERMELHA; 2011/2012; ALCO/ GASOLINA")</f>
      </c>
      <c r="C22" s="4" t="inlineStr">
        <is>
          <t>Não vendido</t>
        </is>
      </c>
      <c r="D22" s="4" t="inlineStr">
        <is>
          <t>10</t>
        </is>
      </c>
      <c r="E22" s="5" t="inlineStr">
        <is>
          <t>8.500,00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=HYPERLINK("https://www.leilaoonline.com.br/lote/detalhe/22555", "165")</f>
      </c>
      <c r="B23" s="4" t="s">
        <f>=HYPERLINK("https://www.leilaoonline.com.br/lote/detalhe/22555", "IMP/ CHEVROLET; 1946/1946; VERDE; DIESEL")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=HYPERLINK("https://www.leilaoonline.com.br/lote/detalhe/22540", "166")</f>
      </c>
      <c r="B24" s="4" t="s">
        <f>=HYPERLINK("https://www.leilaoonline.com.br/lote/detalhe/22540", "CLASSICO AIRCOOLED - VW; FUSCA 1500; 1975/1975; AZUL; GASOLINA")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14.750,00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=HYPERLINK("https://www.leilaoonline.com.br/lote/detalhe/22886", "167")</f>
      </c>
      <c r="B25" s="4" t="s">
        <f>=HYPERLINK("https://www.leilaoonline.com.br/lote/detalhe/22886", "VW; TIGUAN 2.0 TSI; 2011/2012; GASOLINA; BRANCA")</f>
      </c>
      <c r="C25" s="4" t="inlineStr">
        <is>
          <t>Não vendido</t>
        </is>
      </c>
      <c r="D25" s="4" t="inlineStr">
        <is>
          <t>34</t>
        </is>
      </c>
      <c r="E25" s="5" t="inlineStr">
        <is>
          <t>34.000,00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=HYPERLINK("https://www.leilaoonline.com.br/lote/detalhe/22539", "168")</f>
      </c>
      <c r="B26" s="4" t="s">
        <f>=HYPERLINK("https://www.leilaoonline.com.br/lote/detalhe/22539", "VW/ PUMA GTE; 1976/1976; BRANCO; GASOLINA")</f>
      </c>
      <c r="C26" s="4" t="inlineStr">
        <is>
          <t>Não vendido</t>
        </is>
      </c>
      <c r="D26" s="4" t="inlineStr">
        <is>
          <t>5</t>
        </is>
      </c>
      <c r="E26" s="5" t="inlineStr">
        <is>
          <t>15.750,00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=HYPERLINK("https://www.leilaoonline.com.br/lote/detalhe/22542", "169")</f>
      </c>
      <c r="B27" s="4" t="s">
        <f>=HYPERLINK("https://www.leilaoonline.com.br/lote/detalhe/22542", "CLASSICO AIRCOOLED - VW; FUSCA 1300; 1970/1970; BEGE; GASOLINA")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=HYPERLINK("https://www.leilaoonline.com.br/lote/detalhe/22898", "170")</f>
      </c>
      <c r="B28" s="4" t="s">
        <f>=HYPERLINK("https://www.leilaoonline.com.br/lote/detalhe/22898", "PICK UP I/FORD RANGER XL, ANO 1996, GASOLINA")</f>
      </c>
      <c r="C28" s="4" t="inlineStr">
        <is>
          <t>Não vendido</t>
        </is>
      </c>
      <c r="D28" s="4" t="inlineStr">
        <is>
          <t>7</t>
        </is>
      </c>
      <c r="E28" s="5" t="inlineStr">
        <is>
          <t>12.750,00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=HYPERLINK("https://www.leilaoonline.com.br/lote/detalhe/22533", "171")</f>
      </c>
      <c r="B29" s="4" t="s">
        <f>=HYPERLINK("https://www.leilaoonline.com.br/lote/detalhe/22533", "CLASSICO AIRCOOLED Rat look - VW; FUSCA 1200; 1965/1965; AZUL; GASOLINA (desgaste original)")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19.850,00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=HYPERLINK("https://www.leilaoonline.com.br/lote/detalhe/22536", "172")</f>
      </c>
      <c r="B30" s="4" t="s">
        <f>=HYPERLINK("https://www.leilaoonline.com.br/lote/detalhe/22536", "HONDA FIT LX FLEX, 2006/2007, GASOL./ALCO; CINZA")</f>
      </c>
      <c r="C30" s="4" t="inlineStr">
        <is>
          <t>Não vendido</t>
        </is>
      </c>
      <c r="D30" s="4" t="inlineStr">
        <is>
          <t>28</t>
        </is>
      </c>
      <c r="E30" s="5" t="inlineStr">
        <is>
          <t>9.400,00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=HYPERLINK("https://www.leilaoonline.com.br/lote/detalhe/22534", "173")</f>
      </c>
      <c r="B31" s="4" t="s">
        <f>=HYPERLINK("https://www.leilaoonline.com.br/lote/detalhe/22534", "CLASSICO AIRCOOLED - VW; FUSCA 1500; 1974/1974; VERDE; GASOLINA")</f>
      </c>
      <c r="C31" s="4" t="inlineStr">
        <is>
          <t>Vendido</t>
        </is>
      </c>
      <c r="D31" s="4" t="inlineStr">
        <is>
          <t>16</t>
        </is>
      </c>
      <c r="E31" s="5" t="inlineStr">
        <is>
          <t>4.900,00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=HYPERLINK("https://www.leilaoonline.com.br/lote/detalhe/22538", "174")</f>
      </c>
      <c r="B32" s="4" t="s">
        <f>=HYPERLINK("https://www.leilaoonline.com.br/lote/detalhe/22538", "I/ BMW 318I PF71; 2011/2012; PRATA; GASOLINA")</f>
      </c>
      <c r="C32" s="4" t="inlineStr">
        <is>
          <t>Vendido</t>
        </is>
      </c>
      <c r="D32" s="4" t="inlineStr">
        <is>
          <t>65</t>
        </is>
      </c>
      <c r="E32" s="5" t="inlineStr">
        <is>
          <t>43.000,00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=HYPERLINK("https://www.leilaoonline.com.br/lote/detalhe/22559", "176")</f>
      </c>
      <c r="B33" s="4" t="s">
        <f>=HYPERLINK("https://www.leilaoonline.com.br/lote/detalhe/22559", "GM/ BLAZER; PRETA; 2001/2001; GASOL./GNV - 4 CILINDROS -")</f>
      </c>
      <c r="C33" s="4" t="inlineStr">
        <is>
          <t>Não vendido</t>
        </is>
      </c>
      <c r="D33" s="4" t="inlineStr">
        <is>
          <t>14</t>
        </is>
      </c>
      <c r="E33" s="5" t="inlineStr">
        <is>
          <t>8.750,00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=HYPERLINK("https://www.leilaoonline.com.br/lote/detalhe/22551", "177")</f>
      </c>
      <c r="B34" s="4" t="s">
        <f>=HYPERLINK("https://www.leilaoonline.com.br/lote/detalhe/22551", "I; HYUNDAI SONATA GLS; 2011/2012; PRATA; GASOLINA")</f>
      </c>
      <c r="C34" s="4" t="inlineStr">
        <is>
          <t>Não vendido</t>
        </is>
      </c>
      <c r="D34" s="4" t="inlineStr">
        <is>
          <t>56</t>
        </is>
      </c>
      <c r="E34" s="5" t="inlineStr">
        <is>
          <t>30.500,00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=HYPERLINK("https://www.leilaoonline.com.br/lote/detalhe/22537", "179")</f>
      </c>
      <c r="B35" s="4" t="s">
        <f>=HYPERLINK("https://www.leilaoonline.com.br/lote/detalhe/22537", "GM; MERIVA JOY; 2010/2010; AMARELA; ALCO./GASOL./GNV")</f>
      </c>
      <c r="C35" s="4" t="inlineStr">
        <is>
          <t>Não vendido</t>
        </is>
      </c>
      <c r="D35" s="4" t="inlineStr">
        <is>
          <t>15</t>
        </is>
      </c>
      <c r="E35" s="5" t="inlineStr">
        <is>
          <t>4.300,00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=HYPERLINK("https://www.leilaoonline.com.br/lote/detalhe/22532", "180")</f>
      </c>
      <c r="B36" s="4" t="s">
        <f>=HYPERLINK("https://www.leilaoonline.com.br/lote/detalhe/22532", "I/ TOYOTA LEXUS; ES 300; 1997/1998; VERDE; GASOLINA")</f>
      </c>
      <c r="C36" s="4" t="inlineStr">
        <is>
          <t>Não vendido</t>
        </is>
      </c>
      <c r="D36" s="4" t="inlineStr">
        <is>
          <t>5</t>
        </is>
      </c>
      <c r="E36" s="5" t="inlineStr">
        <is>
          <t>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=HYPERLINK("https://www.leilaoonline.com.br/lote/detalhe/22554", "181")</f>
      </c>
      <c r="B37" s="4" t="s">
        <f>=HYPERLINK("https://www.leilaoonline.com.br/lote/detalhe/22554", "VW/ POLO 1.6; 2008/2009; CINZA; ALCO./GASOL.")</f>
      </c>
      <c r="C37" s="4" t="inlineStr">
        <is>
          <t>Não vendido</t>
        </is>
      </c>
      <c r="D37" s="4" t="inlineStr">
        <is>
          <t>20</t>
        </is>
      </c>
      <c r="E37" s="5" t="inlineStr">
        <is>
          <t>9.500,00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=HYPERLINK("https://www.leilaoonline.com.br/lote/detalhe/22556", "182")</f>
      </c>
      <c r="B38" s="4" t="s">
        <f>=HYPERLINK("https://www.leilaoonline.com.br/lote/detalhe/22556", "MITSUBISHI; PAJERO 3.8G; 2007/2008; PRETA; GASOLINA")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27.500,00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=HYPERLINK("https://www.leilaoonline.com.br/lote/detalhe/22550", "184")</f>
      </c>
      <c r="B39" s="4" t="s">
        <f>=HYPERLINK("https://www.leilaoonline.com.br/lote/detalhe/22550", "IMP; KTM 640 LC4E; 2001/2001; PRETA; GASOLINA")</f>
      </c>
      <c r="C39" s="4" t="inlineStr">
        <is>
          <t>Não vendido</t>
        </is>
      </c>
      <c r="D39" s="4" t="inlineStr">
        <is>
          <t>12</t>
        </is>
      </c>
      <c r="E39" s="5" t="inlineStr">
        <is>
          <t>5.800,00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=HYPERLINK("https://www.leilaoonline.com.br/lote/detalhe/22543", "185")</f>
      </c>
      <c r="B40" s="4" t="s">
        <f>=HYPERLINK("https://www.leilaoonline.com.br/lote/detalhe/22543", "RENAULT/ LOGAN EXP 1016V; 2010/2011; AZUL; ALCO,/GASOL.")</f>
      </c>
      <c r="C40" s="4" t="inlineStr">
        <is>
          <t>Não vendido</t>
        </is>
      </c>
      <c r="D40" s="4" t="inlineStr">
        <is>
          <t>37</t>
        </is>
      </c>
      <c r="E40" s="5" t="inlineStr">
        <is>
          <t>11.100,00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=HYPERLINK("https://www.leilaoonline.com.br/lote/detalhe/22897", "190")</f>
      </c>
      <c r="B41" s="4" t="s">
        <f>=HYPERLINK("https://www.leilaoonline.com.br/lote/detalhe/22897", "VW; FOX GII 1.0 ; PRATA; 2010/2010; ALCO./GASOL.")</f>
      </c>
      <c r="C41" s="4" t="inlineStr">
        <is>
          <t>Vendido</t>
        </is>
      </c>
      <c r="D41" s="4" t="inlineStr">
        <is>
          <t>43</t>
        </is>
      </c>
      <c r="E41" s="5" t="inlineStr">
        <is>
          <t>14.250,00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=HYPERLINK("https://www.leilaoonline.com.br/lote/detalhe/22545", "191")</f>
      </c>
      <c r="B42" s="4" t="s">
        <f>=HYPERLINK("https://www.leilaoonline.com.br/lote/detalhe/22545", "FIAT; UNO MILLE SX; 1997/1997; BRANCA; GASOLINA")</f>
      </c>
      <c r="C42" s="4" t="inlineStr">
        <is>
          <t>Não vendido</t>
        </is>
      </c>
      <c r="D42" s="4" t="inlineStr">
        <is>
          <t>29</t>
        </is>
      </c>
      <c r="E42" s="5" t="inlineStr">
        <is>
          <t>4.100,00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=HYPERLINK("https://www.leilaoonline.com.br/lote/detalhe/22547", "198")</f>
      </c>
      <c r="B43" s="4" t="s">
        <f>=HYPERLINK("https://www.leilaoonline.com.br/lote/detalhe/22547", "CLASSICO AIRCOOLED - VW; FUSCA 1500; 1977/1977; BEGE; GASOLINA")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15.750,00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=HYPERLINK("https://www.leilaoonline.com.br/lote/detalhe/22544", "199")</f>
      </c>
      <c r="B44" s="4" t="s">
        <f>=HYPERLINK("https://www.leilaoonline.com.br/lote/detalhe/22544", "VW; GOL 1.6 MI, ANO/MOD 1997/1997, BRANCA, GASOLINA")</f>
      </c>
      <c r="C44" s="4" t="inlineStr">
        <is>
          <t>Não vendido</t>
        </is>
      </c>
      <c r="D44" s="4" t="inlineStr">
        <is>
          <t>31</t>
        </is>
      </c>
      <c r="E44" s="5" t="inlineStr">
        <is>
          <t>4.150,00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=HYPERLINK("https://www.leilaoonline.com.br/lote/detalhe/22784", "201")</f>
      </c>
      <c r="B45" s="4" t="s">
        <f>=HYPERLINK("https://www.leilaoonline.com.br/lote/detalhe/22784", "VW; GOL HIGHWAY; 2002/2002; CINZA; GASOLINA")</f>
      </c>
      <c r="C45" s="4" t="inlineStr">
        <is>
          <t>Não vendido</t>
        </is>
      </c>
      <c r="D45" s="4" t="inlineStr">
        <is>
          <t>27</t>
        </is>
      </c>
      <c r="E45" s="5" t="inlineStr">
        <is>
          <t>4.850,00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=HYPERLINK("https://www.leilaoonline.com.br/lote/detalhe/22557", "203")</f>
      </c>
      <c r="B46" s="4" t="s">
        <f>=HYPERLINK("https://www.leilaoonline.com.br/lote/detalhe/22557", "BICICLETA ELÉKTRICA DREAM BIK COM BAÚ")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500,00</t>
        </is>
      </c>
      <c r="F4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2026-06-20T05:07:47.00Z</dcterms:created>
  <dc:creator>Tellks Tecnologia</dc:creator>
  <cp:revision>0</cp:revision>
</cp:coreProperties>
</file>