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48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MASSA FALIDA - FURADEIRA - PLAINA - CILINDROS - PRENSA - TORNO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29/01/2019 09:53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Eduardo Jordao Boyadjian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=HYPERLINK("https://www.leilaoonline.com.br/lote/detalhe/22796", "001")</f>
      </c>
      <c r="B11" s="4" t="s">
        <f>=HYPERLINK("https://www.leilaoonline.com.br/lote/detalhe/22796", "SERRA FITA FRANHO ")</f>
      </c>
      <c r="C11" s="4" t="inlineStr">
        <is>
          <t>Vendido</t>
        </is>
      </c>
      <c r="D11" s="4" t="inlineStr">
        <is>
          <t>14</t>
        </is>
      </c>
      <c r="E11" s="5" t="inlineStr">
        <is>
          <t>1.400,00</t>
        </is>
      </c>
      <c r="F11" s="4" t="inlineStr">
        <is>
          <t>50.00</t>
        </is>
      </c>
    </row>
    <row collapsed="false" customFormat="false" customHeight="false" hidden="false" ht="12.1" outlineLevel="0" r="12">
      <c r="A12" s="5" t="s">
        <f>=HYPERLINK("https://www.leilaoonline.com.br/lote/detalhe/22797", "002")</f>
      </c>
      <c r="B12" s="4" t="s">
        <f>=HYPERLINK("https://www.leilaoonline.com.br/lote/detalhe/22797", "FURADEIRA DE COLUNA ")</f>
      </c>
      <c r="C12" s="4" t="inlineStr">
        <is>
          <t>Vendido</t>
        </is>
      </c>
      <c r="D12" s="4" t="inlineStr">
        <is>
          <t>31</t>
        </is>
      </c>
      <c r="E12" s="5" t="inlineStr">
        <is>
          <t>6.800,00</t>
        </is>
      </c>
      <c r="F12" s="4" t="inlineStr">
        <is>
          <t>150.00</t>
        </is>
      </c>
    </row>
    <row collapsed="false" customFormat="false" customHeight="false" hidden="false" ht="12.1" outlineLevel="0" r="13">
      <c r="A13" s="5" t="s">
        <f>=HYPERLINK("https://www.leilaoonline.com.br/lote/detalhe/22810", "003")</f>
      </c>
      <c r="B13" s="4" t="s">
        <f>=HYPERLINK("https://www.leilaoonline.com.br/lote/detalhe/22810", "PLAINA ZOCA ")</f>
      </c>
      <c r="C13" s="4" t="inlineStr">
        <is>
          <t>Vendido</t>
        </is>
      </c>
      <c r="D13" s="4" t="inlineStr">
        <is>
          <t>20</t>
        </is>
      </c>
      <c r="E13" s="5" t="inlineStr">
        <is>
          <t>5.650,00</t>
        </is>
      </c>
      <c r="F13" s="4" t="inlineStr">
        <is>
          <t>150.00</t>
        </is>
      </c>
    </row>
    <row collapsed="false" customFormat="false" customHeight="false" hidden="false" ht="12.1" outlineLevel="0" r="14">
      <c r="A14" s="5" t="s">
        <f>=HYPERLINK("https://www.leilaoonline.com.br/lote/detalhe/22819", "004")</f>
      </c>
      <c r="B14" s="4" t="s">
        <f>=HYPERLINK("https://www.leilaoonline.com.br/lote/detalhe/22819", "13 CILINDROS, MAGUEIRAS E 5 CARRINHOS ")</f>
      </c>
      <c r="C14" s="4" t="inlineStr">
        <is>
          <t>Vendido</t>
        </is>
      </c>
      <c r="D14" s="4" t="inlineStr">
        <is>
          <t>32</t>
        </is>
      </c>
      <c r="E14" s="5" t="inlineStr">
        <is>
          <t>6.200,00</t>
        </is>
      </c>
      <c r="F14" s="4" t="inlineStr">
        <is>
          <t>150.00</t>
        </is>
      </c>
    </row>
    <row collapsed="false" customFormat="false" customHeight="false" hidden="false" ht="12.1" outlineLevel="0" r="15">
      <c r="A15" s="5" t="s">
        <f>=HYPERLINK("https://www.leilaoonline.com.br/lote/detalhe/22820", "005")</f>
      </c>
      <c r="B15" s="4" t="s">
        <f>=HYPERLINK("https://www.leilaoonline.com.br/lote/detalhe/22820", "2 MAQUINAS DE SOLDA ")</f>
      </c>
      <c r="C15" s="4" t="inlineStr">
        <is>
          <t>Vendido</t>
        </is>
      </c>
      <c r="D15" s="4" t="inlineStr">
        <is>
          <t>7</t>
        </is>
      </c>
      <c r="E15" s="5" t="inlineStr">
        <is>
          <t>1.650,00</t>
        </is>
      </c>
      <c r="F15" s="4" t="inlineStr">
        <is>
          <t>150.00</t>
        </is>
      </c>
    </row>
    <row collapsed="false" customFormat="false" customHeight="false" hidden="false" ht="12.1" outlineLevel="0" r="16">
      <c r="A16" s="5" t="s">
        <f>=HYPERLINK("https://www.leilaoonline.com.br/lote/detalhe/22821", "006")</f>
      </c>
      <c r="B16" s="4" t="s">
        <f>=HYPERLINK("https://www.leilaoonline.com.br/lote/detalhe/22821", "PRENSA HIDRÁULICA ")</f>
      </c>
      <c r="C16" s="4" t="inlineStr">
        <is>
          <t>Vendido</t>
        </is>
      </c>
      <c r="D16" s="4" t="inlineStr">
        <is>
          <t>16</t>
        </is>
      </c>
      <c r="E16" s="5" t="inlineStr">
        <is>
          <t>4.900,00</t>
        </is>
      </c>
      <c r="F16" s="4" t="inlineStr">
        <is>
          <t>150.00</t>
        </is>
      </c>
    </row>
    <row collapsed="false" customFormat="false" customHeight="false" hidden="false" ht="12.1" outlineLevel="0" r="17">
      <c r="A17" s="5" t="s">
        <f>=HYPERLINK("https://www.leilaoonline.com.br/lote/detalhe/22822", "007")</f>
      </c>
      <c r="B17" s="4" t="s">
        <f>=HYPERLINK("https://www.leilaoonline.com.br/lote/detalhe/22822", "TORNO HORIZONTAL NARDINI DIPLOMAT 3001 BARRAMENTO 5M")</f>
      </c>
      <c r="C17" s="4" t="inlineStr">
        <is>
          <t>Vendido</t>
        </is>
      </c>
      <c r="D17" s="4" t="inlineStr">
        <is>
          <t>74</t>
        </is>
      </c>
      <c r="E17" s="5" t="inlineStr">
        <is>
          <t>41.750,00</t>
        </is>
      </c>
      <c r="F17" s="4" t="inlineStr">
        <is>
          <t>250.00</t>
        </is>
      </c>
    </row>
    <row collapsed="false" customFormat="false" customHeight="false" hidden="false" ht="12.1" outlineLevel="0" r="18">
      <c r="A18" s="5" t="s">
        <f>=HYPERLINK("https://www.leilaoonline.com.br/lote/detalhe/22823", "008")</f>
      </c>
      <c r="B18" s="4" t="s">
        <f>=HYPERLINK("https://www.leilaoonline.com.br/lote/detalhe/22823", "CARRETA DISTRIBUIDORA DE TORTA DE FILTRO ")</f>
      </c>
      <c r="C18" s="4" t="inlineStr">
        <is>
          <t>Vendido</t>
        </is>
      </c>
      <c r="D18" s="4" t="inlineStr">
        <is>
          <t>9</t>
        </is>
      </c>
      <c r="E18" s="5" t="inlineStr">
        <is>
          <t>3.100,00</t>
        </is>
      </c>
      <c r="F18" s="4" t="inlineStr">
        <is>
          <t>150.00</t>
        </is>
      </c>
    </row>
    <row collapsed="false" customFormat="false" customHeight="false" hidden="false" ht="12.1" outlineLevel="0" r="19">
      <c r="A19" s="5" t="s">
        <f>=HYPERLINK("https://www.leilaoonline.com.br/lote/detalhe/22828", "009")</f>
      </c>
      <c r="B19" s="4" t="s">
        <f>=HYPERLINK("https://www.leilaoonline.com.br/lote/detalhe/22828", "2 MACACOS JACARÉ, GIRAFA HIDRÁULICA E CARRINHO")</f>
      </c>
      <c r="C19" s="4" t="inlineStr">
        <is>
          <t>Vendido</t>
        </is>
      </c>
      <c r="D19" s="4" t="inlineStr">
        <is>
          <t>13</t>
        </is>
      </c>
      <c r="E19" s="5" t="inlineStr">
        <is>
          <t>1.700,00</t>
        </is>
      </c>
      <c r="F19" s="4" t="inlineStr">
        <is>
          <t>150.00</t>
        </is>
      </c>
    </row>
    <row collapsed="false" customFormat="false" customHeight="false" hidden="false" ht="12.1" outlineLevel="0" r="20">
      <c r="A20" s="5" t="s">
        <f>=HYPERLINK("https://www.leilaoonline.com.br/lote/detalhe/22829", "010")</f>
      </c>
      <c r="B20" s="4" t="s">
        <f>=HYPERLINK("https://www.leilaoonline.com.br/lote/detalhe/22829", "ROÇADEIRA DIRETA PARA TRATOR")</f>
      </c>
      <c r="C20" s="4" t="inlineStr">
        <is>
          <t>Vendido</t>
        </is>
      </c>
      <c r="D20" s="4" t="inlineStr">
        <is>
          <t>17</t>
        </is>
      </c>
      <c r="E20" s="5" t="inlineStr">
        <is>
          <t>2.400,00</t>
        </is>
      </c>
      <c r="F20" s="4" t="inlineStr">
        <is>
          <t>100.00</t>
        </is>
      </c>
    </row>
    <row collapsed="false" customFormat="false" customHeight="false" hidden="false" ht="12.1" outlineLevel="0" r="21">
      <c r="A21" s="5" t="s">
        <f>=HYPERLINK("https://www.leilaoonline.com.br/lote/detalhe/22830", "011")</f>
      </c>
      <c r="B21" s="4" t="s">
        <f>=HYPERLINK("https://www.leilaoonline.com.br/lote/detalhe/22830", "MOTOBOMBA")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3.250,00</t>
        </is>
      </c>
      <c r="F21" s="4" t="inlineStr">
        <is>
          <t>150.00</t>
        </is>
      </c>
    </row>
    <row collapsed="false" customFormat="false" customHeight="false" hidden="false" ht="12.1" outlineLevel="0" r="22">
      <c r="A22" s="5" t="s">
        <f>=HYPERLINK("https://www.leilaoonline.com.br/lote/detalhe/22831", "012")</f>
      </c>
      <c r="B22" s="4" t="s">
        <f>=HYPERLINK("https://www.leilaoonline.com.br/lote/detalhe/22831", "2 FURADEIRAS E 1 BIGORNA")</f>
      </c>
      <c r="C22" s="4" t="inlineStr">
        <is>
          <t>Vendido</t>
        </is>
      </c>
      <c r="D22" s="4" t="inlineStr">
        <is>
          <t>23</t>
        </is>
      </c>
      <c r="E22" s="5" t="inlineStr">
        <is>
          <t>3.750,00</t>
        </is>
      </c>
      <c r="F22" s="4" t="inlineStr">
        <is>
          <t>150.00</t>
        </is>
      </c>
    </row>
    <row collapsed="false" customFormat="false" customHeight="false" hidden="false" ht="12.1" outlineLevel="0" r="23">
      <c r="A23" s="5" t="s">
        <f>=HYPERLINK("https://www.leilaoonline.com.br/lote/detalhe/22832", "013")</f>
      </c>
      <c r="B23" s="4" t="s">
        <f>=HYPERLINK("https://www.leilaoonline.com.br/lote/detalhe/22832", "PRENSA HIDRÁULICA")</f>
      </c>
      <c r="C23" s="4" t="inlineStr">
        <is>
          <t>Vendido</t>
        </is>
      </c>
      <c r="D23" s="4" t="inlineStr">
        <is>
          <t>9</t>
        </is>
      </c>
      <c r="E23" s="5" t="inlineStr">
        <is>
          <t>4.200,00</t>
        </is>
      </c>
      <c r="F23" s="4" t="inlineStr">
        <is>
          <t>150.00</t>
        </is>
      </c>
    </row>
    <row collapsed="false" customFormat="false" customHeight="false" hidden="false" ht="12.1" outlineLevel="0" r="24">
      <c r="A24" s="5" t="s">
        <f>=HYPERLINK("https://www.leilaoonline.com.br/lote/detalhe/22833", "014")</f>
      </c>
      <c r="B24" s="4" t="s">
        <f>=HYPERLINK("https://www.leilaoonline.com.br/lote/detalhe/22833", "CULTIVADOR / ADUBADOR DE CANA")</f>
      </c>
      <c r="C24" s="4" t="inlineStr">
        <is>
          <t>Não vendido</t>
        </is>
      </c>
      <c r="D24" s="4" t="inlineStr">
        <is>
          <t>1</t>
        </is>
      </c>
      <c r="E24" s="5" t="inlineStr">
        <is>
          <t>750,00</t>
        </is>
      </c>
      <c r="F24" s="4" t="inlineStr">
        <is>
          <t>50.00</t>
        </is>
      </c>
    </row>
    <row collapsed="false" customFormat="false" customHeight="false" hidden="false" ht="12.1" outlineLevel="0" r="25">
      <c r="A25" s="5" t="s">
        <f>=HYPERLINK("https://www.leilaoonline.com.br/lote/detalhe/22834", "015")</f>
      </c>
      <c r="B25" s="4" t="s">
        <f>=HYPERLINK("https://www.leilaoonline.com.br/lote/detalhe/22834", "CULTIVADOR / ADUBADOR DE CANA")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550,00</t>
        </is>
      </c>
      <c r="F25" s="4" t="inlineStr">
        <is>
          <t>50.00</t>
        </is>
      </c>
    </row>
    <row collapsed="false" customFormat="false" customHeight="false" hidden="false" ht="12.1" outlineLevel="0" r="26">
      <c r="A26" s="5" t="s">
        <f>=HYPERLINK("https://www.leilaoonline.com.br/lote/detalhe/22835", "016")</f>
      </c>
      <c r="B26" s="4" t="s">
        <f>=HYPERLINK("https://www.leilaoonline.com.br/lote/detalhe/22835", "PULVERIZADOR TURBO CARRETA ")</f>
      </c>
      <c r="C26" s="4" t="inlineStr">
        <is>
          <t>Não vendido</t>
        </is>
      </c>
      <c r="D26" s="4" t="inlineStr">
        <is>
          <t>1</t>
        </is>
      </c>
      <c r="E26" s="5" t="inlineStr">
        <is>
          <t>3.750,00</t>
        </is>
      </c>
      <c r="F26" s="4" t="inlineStr">
        <is>
          <t>250.00</t>
        </is>
      </c>
    </row>
    <row collapsed="false" customFormat="false" customHeight="false" hidden="false" ht="12.1" outlineLevel="0" r="27">
      <c r="A27" s="5" t="s">
        <f>=HYPERLINK("https://www.leilaoonline.com.br/lote/detalhe/22836", "017")</f>
      </c>
      <c r="B27" s="4" t="s">
        <f>=HYPERLINK("https://www.leilaoonline.com.br/lote/detalhe/22836", "CARRETAS DE 1 EIXO ")</f>
      </c>
      <c r="C27" s="4" t="inlineStr">
        <is>
          <t>Vendido</t>
        </is>
      </c>
      <c r="D27" s="4" t="inlineStr">
        <is>
          <t>6</t>
        </is>
      </c>
      <c r="E27" s="5" t="inlineStr">
        <is>
          <t>650,00</t>
        </is>
      </c>
      <c r="F27" s="4" t="inlineStr">
        <is>
          <t>50.00</t>
        </is>
      </c>
    </row>
    <row collapsed="false" customFormat="false" customHeight="false" hidden="false" ht="12.1" outlineLevel="0" r="28">
      <c r="A28" s="5" t="s">
        <f>=HYPERLINK("https://www.leilaoonline.com.br/lote/detalhe/22837", "018")</f>
      </c>
      <c r="B28" s="4" t="s">
        <f>=HYPERLINK("https://www.leilaoonline.com.br/lote/detalhe/22837", "MOTOBOMBA")</f>
      </c>
      <c r="C28" s="4" t="inlineStr">
        <is>
          <t>Não vendido</t>
        </is>
      </c>
      <c r="D28" s="4" t="inlineStr">
        <is>
          <t>3</t>
        </is>
      </c>
      <c r="E28" s="5" t="inlineStr">
        <is>
          <t>2.050,00</t>
        </is>
      </c>
      <c r="F28" s="4" t="inlineStr">
        <is>
          <t>150.00</t>
        </is>
      </c>
    </row>
    <row collapsed="false" customFormat="false" customHeight="false" hidden="false" ht="12.1" outlineLevel="0" r="29">
      <c r="A29" s="5" t="s">
        <f>=HYPERLINK("https://www.leilaoonline.com.br/lote/detalhe/22838", "019")</f>
      </c>
      <c r="B29" s="4" t="s">
        <f>=HYPERLINK("https://www.leilaoonline.com.br/lote/detalhe/22838", "CARRETA DE MADEIRA 2 EIXOS E CARRETA COBERTA 1 EIXO COM COMPRESSOR")</f>
      </c>
      <c r="C29" s="4" t="inlineStr">
        <is>
          <t>Vendido</t>
        </is>
      </c>
      <c r="D29" s="4" t="inlineStr">
        <is>
          <t>5</t>
        </is>
      </c>
      <c r="E29" s="5" t="inlineStr">
        <is>
          <t>2.200,00</t>
        </is>
      </c>
      <c r="F29" s="4" t="inlineStr">
        <is>
          <t>150.00</t>
        </is>
      </c>
    </row>
    <row collapsed="false" customFormat="false" customHeight="false" hidden="false" ht="12.1" outlineLevel="0" r="30">
      <c r="A30" s="5" t="s">
        <f>=HYPERLINK("https://www.leilaoonline.com.br/lote/detalhe/22839", "020")</f>
      </c>
      <c r="B30" s="4" t="s">
        <f>=HYPERLINK("https://www.leilaoonline.com.br/lote/detalhe/22839", "MANTAS IMPERMEÁVEIS (LARGURA APROX. DE 6 M.) ")</f>
      </c>
      <c r="C30" s="4" t="inlineStr">
        <is>
          <t>Vendido</t>
        </is>
      </c>
      <c r="D30" s="4" t="inlineStr">
        <is>
          <t>10</t>
        </is>
      </c>
      <c r="E30" s="5" t="inlineStr">
        <is>
          <t>10.000,00</t>
        </is>
      </c>
      <c r="F30" s="4" t="inlineStr">
        <is>
          <t>150.00</t>
        </is>
      </c>
    </row>
    <row collapsed="false" customFormat="false" customHeight="false" hidden="false" ht="12.1" outlineLevel="0" r="31">
      <c r="A31" s="5" t="s">
        <f>=HYPERLINK("https://www.leilaoonline.com.br/lote/detalhe/22840", "021")</f>
      </c>
      <c r="B31" s="4" t="s">
        <f>=HYPERLINK("https://www.leilaoonline.com.br/lote/detalhe/22840", "CULTIVADOR / ADUBADOR DE CANA")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350,00</t>
        </is>
      </c>
      <c r="F31" s="4" t="inlineStr">
        <is>
          <t>50.00</t>
        </is>
      </c>
    </row>
    <row collapsed="false" customFormat="false" customHeight="false" hidden="false" ht="12.1" outlineLevel="0" r="32">
      <c r="A32" s="5" t="s">
        <f>=HYPERLINK("https://www.leilaoonline.com.br/lote/detalhe/22841", "022")</f>
      </c>
      <c r="B32" s="4" t="s">
        <f>=HYPERLINK("https://www.leilaoonline.com.br/lote/detalhe/22841", "1 HIDRO ROLL E MANGUEIRAS veja descritivo de itens")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1.000,00</t>
        </is>
      </c>
      <c r="F32" s="4" t="inlineStr">
        <is>
          <t>100.00</t>
        </is>
      </c>
    </row>
    <row collapsed="false" customFormat="false" customHeight="false" hidden="false" ht="12.1" outlineLevel="0" r="33">
      <c r="A33" s="5" t="s">
        <f>=HYPERLINK("https://www.leilaoonline.com.br/lote/detalhe/22843", "023")</f>
      </c>
      <c r="B33" s="4" t="s">
        <f>=HYPERLINK("https://www.leilaoonline.com.br/lote/detalhe/22843", "2 HIDRO ROLLS E MANGUEIRAS 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3.000,00</t>
        </is>
      </c>
      <c r="F33" s="4" t="inlineStr">
        <is>
          <t>150.00</t>
        </is>
      </c>
    </row>
    <row collapsed="false" customFormat="false" customHeight="false" hidden="false" ht="12.1" outlineLevel="0" r="34">
      <c r="A34" s="5" t="s">
        <f>=HYPERLINK("https://www.leilaoonline.com.br/lote/detalhe/22844", "024")</f>
      </c>
      <c r="B34" s="4" t="s">
        <f>=HYPERLINK("https://www.leilaoonline.com.br/lote/detalhe/22844", "2 HIDRO ROLLS E MANGUEIRAS 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1.750,00</t>
        </is>
      </c>
      <c r="F34" s="4" t="inlineStr">
        <is>
          <t>150.00</t>
        </is>
      </c>
    </row>
    <row collapsed="false" customFormat="false" customHeight="false" hidden="false" ht="12.1" outlineLevel="0" r="35">
      <c r="A35" s="5" t="s">
        <f>=HYPERLINK("https://www.leilaoonline.com.br/lote/detalhe/22845", "025")</f>
      </c>
      <c r="B35" s="4" t="s">
        <f>=HYPERLINK("https://www.leilaoonline.com.br/lote/detalhe/22845", "1 HIDRO ROLL E MANGUEIRAS ")</f>
      </c>
      <c r="C35" s="4" t="inlineStr">
        <is>
          <t>Não vendido</t>
        </is>
      </c>
      <c r="D35" s="4" t="inlineStr">
        <is>
          <t>3</t>
        </is>
      </c>
      <c r="E35" s="5" t="inlineStr">
        <is>
          <t>2.050,00</t>
        </is>
      </c>
      <c r="F35" s="4" t="inlineStr">
        <is>
          <t>150.00</t>
        </is>
      </c>
    </row>
    <row collapsed="false" customFormat="false" customHeight="false" hidden="false" ht="12.1" outlineLevel="0" r="36">
      <c r="A36" s="5" t="s">
        <f>=HYPERLINK("https://www.leilaoonline.com.br/lote/detalhe/22846", "026")</f>
      </c>
      <c r="B36" s="4" t="s">
        <f>=HYPERLINK("https://www.leilaoonline.com.br/lote/detalhe/22846", "1 HIDRO ROLL, MANGUEIRAS E CARRETA ")</f>
      </c>
      <c r="C36" s="4" t="inlineStr">
        <is>
          <t>Não vendido</t>
        </is>
      </c>
      <c r="D36" s="4" t="inlineStr">
        <is>
          <t>2</t>
        </is>
      </c>
      <c r="E36" s="5" t="inlineStr">
        <is>
          <t>1.900,00</t>
        </is>
      </c>
      <c r="F36" s="4" t="inlineStr">
        <is>
          <t>150.00</t>
        </is>
      </c>
    </row>
    <row collapsed="false" customFormat="false" customHeight="false" hidden="false" ht="12.1" outlineLevel="0" r="37">
      <c r="A37" s="5" t="s">
        <f>=HYPERLINK("https://www.leilaoonline.com.br/lote/detalhe/22847", "027")</f>
      </c>
      <c r="B37" s="4" t="s">
        <f>=HYPERLINK("https://www.leilaoonline.com.br/lote/detalhe/22847", "CARRETA PARA HIDRO ROLL")</f>
      </c>
      <c r="C37" s="4" t="inlineStr">
        <is>
          <t>Vendido</t>
        </is>
      </c>
      <c r="D37" s="4" t="inlineStr">
        <is>
          <t>101</t>
        </is>
      </c>
      <c r="E37" s="5" t="inlineStr">
        <is>
          <t>7.000,00</t>
        </is>
      </c>
      <c r="F37" s="4" t="inlineStr">
        <is>
          <t>50.00</t>
        </is>
      </c>
    </row>
    <row collapsed="false" customFormat="false" customHeight="false" hidden="false" ht="12.1" outlineLevel="0" r="38">
      <c r="A38" s="5" t="s">
        <f>=HYPERLINK("https://www.leilaoonline.com.br/lote/detalhe/22848", "028")</f>
      </c>
      <c r="B38" s="4" t="s">
        <f>=HYPERLINK("https://www.leilaoonline.com.br/lote/detalhe/22848", "TUBULAÇÕES DE ALUMÍNIO E CARRETA ")</f>
      </c>
      <c r="C38" s="4" t="inlineStr">
        <is>
          <t>Não vendido</t>
        </is>
      </c>
      <c r="D38" s="4" t="inlineStr">
        <is>
          <t>3</t>
        </is>
      </c>
      <c r="E38" s="5" t="inlineStr">
        <is>
          <t>2.050,00</t>
        </is>
      </c>
      <c r="F38" s="4" t="inlineStr">
        <is>
          <t>150.00</t>
        </is>
      </c>
    </row>
    <row collapsed="false" customFormat="false" customHeight="false" hidden="false" ht="12.1" outlineLevel="0" r="39">
      <c r="A39" s="5" t="s">
        <f>=HYPERLINK("https://www.leilaoonline.com.br/lote/detalhe/22849", "029")</f>
      </c>
      <c r="B39" s="4" t="s">
        <f>=HYPERLINK("https://www.leilaoonline.com.br/lote/detalhe/22849", "4 CILINDROS, MANGUEIRAS E 2 CARRINHOS ")</f>
      </c>
      <c r="C39" s="4" t="inlineStr">
        <is>
          <t>Vendido</t>
        </is>
      </c>
      <c r="D39" s="4" t="inlineStr">
        <is>
          <t>11</t>
        </is>
      </c>
      <c r="E39" s="5" t="inlineStr">
        <is>
          <t>2.900,00</t>
        </is>
      </c>
      <c r="F39" s="4" t="inlineStr">
        <is>
          <t>150.00</t>
        </is>
      </c>
    </row>
    <row collapsed="false" customFormat="false" customHeight="false" hidden="false" ht="12.1" outlineLevel="0" r="40">
      <c r="A40" s="5" t="s">
        <f>=HYPERLINK("https://www.leilaoonline.com.br/lote/detalhe/22850", "030")</f>
      </c>
      <c r="B40" s="4" t="s">
        <f>=HYPERLINK("https://www.leilaoonline.com.br/lote/detalhe/22850", "3 MAQUINAS DE SOLDA ")</f>
      </c>
      <c r="C40" s="4" t="inlineStr">
        <is>
          <t>Vendido</t>
        </is>
      </c>
      <c r="D40" s="4" t="inlineStr">
        <is>
          <t>13</t>
        </is>
      </c>
      <c r="E40" s="5" t="inlineStr">
        <is>
          <t>2.800,00</t>
        </is>
      </c>
      <c r="F40" s="4" t="inlineStr">
        <is>
          <t>150.00</t>
        </is>
      </c>
    </row>
    <row collapsed="false" customFormat="false" customHeight="false" hidden="false" ht="12.1" outlineLevel="0" r="41">
      <c r="A41" s="5" t="s">
        <f>=HYPERLINK("https://www.leilaoonline.com.br/lote/detalhe/22851", "031")</f>
      </c>
      <c r="B41" s="4" t="s">
        <f>=HYPERLINK("https://www.leilaoonline.com.br/lote/detalhe/22851", "TALHA ELÉTRICA C. COMANDO ( NÃO ACOMPANHA A PONTE)")</f>
      </c>
      <c r="C41" s="4" t="inlineStr">
        <is>
          <t>Vendido</t>
        </is>
      </c>
      <c r="D41" s="4" t="inlineStr">
        <is>
          <t>8</t>
        </is>
      </c>
      <c r="E41" s="5" t="inlineStr">
        <is>
          <t>3.050,00</t>
        </is>
      </c>
      <c r="F41" s="4" t="inlineStr">
        <is>
          <t>150.00</t>
        </is>
      </c>
    </row>
    <row collapsed="false" customFormat="false" customHeight="false" hidden="false" ht="12.1" outlineLevel="0" r="42">
      <c r="A42" s="5" t="s">
        <f>=HYPERLINK("https://www.leilaoonline.com.br/lote/detalhe/22852", "032")</f>
      </c>
      <c r="B42" s="4" t="s">
        <f>=HYPERLINK("https://www.leilaoonline.com.br/lote/detalhe/22852", "3 CILINDROS, MANGUEIRAS, 2 CARRINHOS E ESMERIL ")</f>
      </c>
      <c r="C42" s="4" t="inlineStr">
        <is>
          <t>Vendido</t>
        </is>
      </c>
      <c r="D42" s="4" t="inlineStr">
        <is>
          <t>14</t>
        </is>
      </c>
      <c r="E42" s="5" t="inlineStr">
        <is>
          <t>2.950,00</t>
        </is>
      </c>
      <c r="F42" s="4" t="inlineStr">
        <is>
          <t>150.00</t>
        </is>
      </c>
    </row>
    <row collapsed="false" customFormat="false" customHeight="false" hidden="false" ht="12.1" outlineLevel="0" r="43">
      <c r="A43" s="5" t="s">
        <f>=HYPERLINK("https://www.leilaoonline.com.br/lote/detalhe/22853", "033")</f>
      </c>
      <c r="B43" s="4" t="s">
        <f>=HYPERLINK("https://www.leilaoonline.com.br/lote/detalhe/22853", "FURADEIRAS DE BANCADA E ESMERIL ")</f>
      </c>
      <c r="C43" s="4" t="inlineStr">
        <is>
          <t>Vendido</t>
        </is>
      </c>
      <c r="D43" s="4" t="inlineStr">
        <is>
          <t>5</t>
        </is>
      </c>
      <c r="E43" s="5" t="inlineStr">
        <is>
          <t>950,00</t>
        </is>
      </c>
      <c r="F43" s="4" t="inlineStr">
        <is>
          <t>150.00</t>
        </is>
      </c>
    </row>
    <row collapsed="false" customFormat="false" customHeight="false" hidden="false" ht="12.1" outlineLevel="0" r="44">
      <c r="A44" s="5" t="s">
        <f>=HYPERLINK("https://www.leilaoonline.com.br/lote/detalhe/22855", "034")</f>
      </c>
      <c r="B44" s="4" t="s">
        <f>=HYPERLINK("https://www.leilaoonline.com.br/lote/detalhe/22855", "TORNO HORIZONTAL IMOR 650 II BARRAMENTO 2.80M C. EIXOS DE AÇO")</f>
      </c>
      <c r="C44" s="4" t="inlineStr">
        <is>
          <t>Vendido</t>
        </is>
      </c>
      <c r="D44" s="4" t="inlineStr">
        <is>
          <t>7</t>
        </is>
      </c>
      <c r="E44" s="5" t="inlineStr">
        <is>
          <t>19.000,00</t>
        </is>
      </c>
      <c r="F44" s="4" t="inlineStr">
        <is>
          <t>500.00</t>
        </is>
      </c>
    </row>
    <row collapsed="false" customFormat="false" customHeight="false" hidden="false" ht="12.1" outlineLevel="0" r="45">
      <c r="A45" s="5" t="s">
        <f>=HYPERLINK("https://www.leilaoonline.com.br/lote/detalhe/22856", "035")</f>
      </c>
      <c r="B45" s="4" t="s">
        <f>=HYPERLINK("https://www.leilaoonline.com.br/lote/detalhe/22856", "ANDAIMES ( APROXIMADAMENTE 19 PEÇAS )")</f>
      </c>
      <c r="C45" s="4" t="inlineStr">
        <is>
          <t>Vendido</t>
        </is>
      </c>
      <c r="D45" s="4" t="inlineStr">
        <is>
          <t>9</t>
        </is>
      </c>
      <c r="E45" s="5" t="inlineStr">
        <is>
          <t>750,00</t>
        </is>
      </c>
      <c r="F45" s="4" t="inlineStr">
        <is>
          <t>50.00</t>
        </is>
      </c>
    </row>
    <row collapsed="false" customFormat="false" customHeight="false" hidden="false" ht="12.1" outlineLevel="0" r="46">
      <c r="A46" s="5" t="s">
        <f>=HYPERLINK("https://www.leilaoonline.com.br/lote/detalhe/22859", "036")</f>
      </c>
      <c r="B46" s="4" t="s">
        <f>=HYPERLINK("https://www.leilaoonline.com.br/lote/detalhe/22859", "ALMOXARIFADO DIVERSOS ITENS")</f>
      </c>
      <c r="C46" s="4" t="inlineStr">
        <is>
          <t>Não vendido</t>
        </is>
      </c>
      <c r="D46" s="4" t="inlineStr">
        <is>
          <t>0</t>
        </is>
      </c>
      <c r="E46" s="5" t="inlineStr">
        <is>
          <t>140.000,00</t>
        </is>
      </c>
      <c r="F46" s="4" t="inlineStr">
        <is>
          <t>1000.00</t>
        </is>
      </c>
    </row>
    <row collapsed="false" customFormat="false" customHeight="false" hidden="false" ht="12.1" outlineLevel="0" r="47">
      <c r="A47" s="5" t="s">
        <f>=HYPERLINK("https://www.leilaoonline.com.br/lote/detalhe/22860", "038")</f>
      </c>
      <c r="B47" s="4" t="s">
        <f>=HYPERLINK("https://www.leilaoonline.com.br/lote/detalhe/22860", "HIDRO ROLL C. MOTOBOMBA ")</f>
      </c>
      <c r="C47" s="4" t="inlineStr">
        <is>
          <t>Não vendido</t>
        </is>
      </c>
      <c r="D47" s="4" t="inlineStr">
        <is>
          <t>0</t>
        </is>
      </c>
      <c r="E47" s="5" t="inlineStr">
        <is>
          <t>1.750,00</t>
        </is>
      </c>
      <c r="F47" s="4" t="inlineStr">
        <is>
          <t>150.00</t>
        </is>
      </c>
    </row>
    <row collapsed="false" customFormat="false" customHeight="false" hidden="false" ht="12.1" outlineLevel="0" r="48">
      <c r="A48" s="5" t="s">
        <f>=HYPERLINK("https://www.leilaoonline.com.br/lote/detalhe/22862", "039")</f>
      </c>
      <c r="B48" s="4" t="s">
        <f>=HYPERLINK("https://www.leilaoonline.com.br/lote/detalhe/22862", "TUBO ALUMINIO 8X6M ")</f>
      </c>
      <c r="C48" s="4" t="inlineStr">
        <is>
          <t>Não vendido</t>
        </is>
      </c>
      <c r="D48" s="4" t="inlineStr">
        <is>
          <t>53</t>
        </is>
      </c>
      <c r="E48" s="5" t="inlineStr">
        <is>
          <t>39.500,00</t>
        </is>
      </c>
      <c r="F48" s="4" t="inlineStr">
        <is>
          <t>500.00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2026-08-06T02:40:16.00Z</dcterms:created>
  <dc:creator>Tellks Tecnologia</dc:creator>
  <cp:revision>0</cp:revision>
</cp:coreProperties>
</file>