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CAMINHÕES, PICK UP F350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=HYPERLINK("https://www.leilaoonline.com.br/lote/detalhe/27742", "001")</f>
      </c>
      <c r="B11" s="4" t="s">
        <f>=HYPERLINK("https://www.leilaoonline.com.br/lote/detalhe/27742", " BRU-CA5817-2019 - CAMINHÃO FORA DE ESTRADA - CATERPILLAR ANO 2006 - ")</f>
      </c>
      <c r="C11" s="4" t="inlineStr">
        <is>
          <t>Vendido</t>
        </is>
      </c>
      <c r="D11" s="4" t="inlineStr">
        <is>
          <t>146</t>
        </is>
      </c>
      <c r="E11" s="5" t="inlineStr">
        <is>
          <t>67.500,00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=HYPERLINK("https://www.leilaoonline.com.br/lote/detalhe/27955", "002")</f>
      </c>
      <c r="B12" s="4" t="s">
        <f>=HYPERLINK("https://www.leilaoonline.com.br/lote/detalhe/27955", "SLS-EQ-009-2019 - PÁ CARREGADEIRA - CATERPILLAR - CAT 980H - ANO: 2008")</f>
      </c>
      <c r="C12" s="4" t="inlineStr">
        <is>
          <t>Vendido</t>
        </is>
      </c>
      <c r="D12" s="4" t="inlineStr">
        <is>
          <t>17</t>
        </is>
      </c>
      <c r="E12" s="5" t="inlineStr">
        <is>
          <t>58.500,00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=HYPERLINK("https://www.leilaoonline.com.br/lote/detalhe/27656", "005")</f>
      </c>
      <c r="B13" s="4" t="s">
        <f>=HYPERLINK("https://www.leilaoonline.com.br/lote/detalhe/27656", " SLS-EQ-007-2019 - ESCAVADEIRA CATERPILLAR - CAT 330C - ANO: 2003")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=HYPERLINK("https://www.leilaoonline.com.br/lote/detalhe/27657", "006")</f>
      </c>
      <c r="B14" s="4" t="s">
        <f>=HYPERLINK("https://www.leilaoonline.com.br/lote/detalhe/27657", " SLS-EQ-008-2019 - PÁ CARREGADEIRA CATTERPILAR - CAT 962H - ANO: 2006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22.250,00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=HYPERLINK("https://www.leilaoonline.com.br/lote/detalhe/27658", "007")</f>
      </c>
      <c r="B15" s="4" t="s">
        <f>=HYPERLINK("https://www.leilaoonline.com.br/lote/detalhe/27658", " SLS-EQ-011-2019 - PÁ CARREGADEIRA VOLVO - L120E - ANO: 2007")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=HYPERLINK("https://www.leilaoonline.com.br/lote/detalhe/27961", "008")</f>
      </c>
      <c r="B16" s="4" t="s">
        <f>=HYPERLINK("https://www.leilaoonline.com.br/lote/detalhe/27961", "AGLP-GVE8516-2019 - CAMINHÃO - MERCEDES BENZ - MERCEDES 2638 - ANO: 2005")</f>
      </c>
      <c r="C16" s="4" t="inlineStr">
        <is>
          <t>Vendido</t>
        </is>
      </c>
      <c r="D16" s="4" t="inlineStr">
        <is>
          <t>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=HYPERLINK("https://www.leilaoonline.com.br/lote/detalhe/27956", "009")</f>
      </c>
      <c r="B17" s="4" t="s">
        <f>=HYPERLINK("https://www.leilaoonline.com.br/lote/detalhe/27956", "ITA-047-2019 - NA - SCANIA - P 420 B 8X4 - ANO: 2011 ")</f>
      </c>
      <c r="C17" s="4" t="inlineStr">
        <is>
          <t>Vendido</t>
        </is>
      </c>
      <c r="D17" s="4" t="inlineStr">
        <is>
          <t>103</t>
        </is>
      </c>
      <c r="E17" s="5" t="inlineStr">
        <is>
          <t>67.500,00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=HYPERLINK("https://www.leilaoonline.com.br/lote/detalhe/27960", "010")</f>
      </c>
      <c r="B18" s="4" t="s">
        <f>=HYPERLINK("https://www.leilaoonline.com.br/lote/detalhe/27960", "AGLP-GVE 8514-2019 - CAMINHÃO  - MERCEDES BENZ - MERCEDES 2638 - ANO: 1999")</f>
      </c>
      <c r="C18" s="4" t="inlineStr">
        <is>
          <t>Vendido</t>
        </is>
      </c>
      <c r="D18" s="4" t="inlineStr">
        <is>
          <t>10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=HYPERLINK("https://www.leilaoonline.com.br/lote/detalhe/27957", "011")</f>
      </c>
      <c r="B19" s="4" t="s">
        <f>=HYPERLINK("https://www.leilaoonline.com.br/lote/detalhe/27957", "ITA-050-2019 - NA - SCANIA - P 420 B 8X4 - ANO: 2011")</f>
      </c>
      <c r="C19" s="4" t="inlineStr">
        <is>
          <t>Vendido</t>
        </is>
      </c>
      <c r="D19" s="4" t="inlineStr">
        <is>
          <t>103</t>
        </is>
      </c>
      <c r="E19" s="5" t="inlineStr">
        <is>
          <t>68.500,00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=HYPERLINK("https://www.leilaoonline.com.br/lote/detalhe/27958", "012")</f>
      </c>
      <c r="B20" s="4" t="s">
        <f>=HYPERLINK("https://www.leilaoonline.com.br/lote/detalhe/27958", "MARAB-020-2019 - AMBULÂNCIA - MERCEDES BENZ - I/M .BENZ REVESCAP A UTI - ANO: 2008")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=HYPERLINK("https://www.leilaoonline.com.br/lote/detalhe/27959", "013")</f>
      </c>
      <c r="B21" s="4" t="s">
        <f>=HYPERLINK("https://www.leilaoonline.com.br/lote/detalhe/27959", "MARAB-021-2019 -  MITSUBISHI - L200 4X4 - ANO: 2010")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=HYPERLINK("https://www.leilaoonline.com.br/lote/detalhe/27962", "014")</f>
      </c>
      <c r="B22" s="4" t="s">
        <f>=HYPERLINK("https://www.leilaoonline.com.br/lote/detalhe/27962", "CPBS-010-2019 - CAMINHONETE - NISSAN  - FRONTIER 4X4 XE - ANO: 2007/2008")</f>
      </c>
      <c r="C22" s="4" t="inlineStr">
        <is>
          <t>Vendido</t>
        </is>
      </c>
      <c r="D22" s="4" t="inlineStr">
        <is>
          <t>65</t>
        </is>
      </c>
      <c r="E22" s="5" t="inlineStr">
        <is>
          <t>22.750,00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=HYPERLINK("https://www.leilaoonline.com.br/lote/detalhe/27660", "017")</f>
      </c>
      <c r="B23" s="4" t="s">
        <f>=HYPERLINK("https://www.leilaoonline.com.br/lote/detalhe/27660", " TAM-HBQ9655 - CHEVROLET VECTRA GLS - ANO: 2004")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=HYPERLINK("https://www.leilaoonline.com.br/lote/detalhe/27659", "018")</f>
      </c>
      <c r="B24" s="4" t="s">
        <f>=HYPERLINK("https://www.leilaoonline.com.br/lote/detalhe/27659", " SLS-EQ-020-2019 - PICK UP - FORD - F350 - ANO: 2009 - 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=HYPERLINK("https://www.leilaoonline.com.br/lote/detalhe/27973", "019")</f>
      </c>
      <c r="B25" s="4" t="s">
        <f>=HYPERLINK("https://www.leilaoonline.com.br/lote/detalhe/27973", "SLS-EQ-030-2019 - EMBARCAÇÃO - FLEXBOAT - SR 550 L1 MP - ANO: 2010/2011")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=HYPERLINK("https://www.leilaoonline.com.br/lote/detalhe/27971", "020")</f>
      </c>
      <c r="B26" s="4" t="s">
        <f>=HYPERLINK("https://www.leilaoonline.com.br/lote/detalhe/27971", "SLS-EQ-029-2019 - EMBARCAÇÃO - FLEXBOAT - SR 550 L1 MP - ANO: 2010/2011")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=HYPERLINK("https://www.leilaoonline.com.br/lote/detalhe/27972", "021")</f>
      </c>
      <c r="B27" s="4" t="s">
        <f>=HYPERLINK("https://www.leilaoonline.com.br/lote/detalhe/27972", "SLS-EQ-031-2019 - EMBARCAÇÃO - PHOENIX - HOVERCRAFT - ANO: 2011")</f>
      </c>
      <c r="C27" s="4" t="inlineStr">
        <is>
          <t>Vendido</t>
        </is>
      </c>
      <c r="D27" s="4" t="inlineStr">
        <is>
          <t>3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=HYPERLINK("https://www.leilaoonline.com.br/lote/detalhe/27674", "022")</f>
      </c>
      <c r="B28" s="4" t="s">
        <f>=HYPERLINK("https://www.leilaoonline.com.br/lote/detalhe/27674", " MARAB-016-2019 - TORRE DE ILUMINAÇÃO HEIMER / 10003740")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=HYPERLINK("https://www.leilaoonline.com.br/lote/detalhe/27671", "023")</f>
      </c>
      <c r="B29" s="4" t="s">
        <f>=HYPERLINK("https://www.leilaoonline.com.br/lote/detalhe/27671", " MARAB-017-2019 - TORRE DE ILUMINAÇÃO HEIMER / 10033738")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=HYPERLINK("https://www.leilaoonline.com.br/lote/detalhe/27673", "024")</f>
      </c>
      <c r="B30" s="4" t="s">
        <f>=HYPERLINK("https://www.leilaoonline.com.br/lote/detalhe/27673", " MARAB-018-2019 - PLATAFORMA ELEVATÓRIA- GENIE, MOD. ES0070, ANO 2010")</f>
      </c>
      <c r="C30" s="4" t="inlineStr">
        <is>
          <t>Vendido</t>
        </is>
      </c>
      <c r="D30" s="4" t="inlineStr">
        <is>
          <t>33</t>
        </is>
      </c>
      <c r="E30" s="5" t="inlineStr">
        <is>
          <t>9.450,00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=HYPERLINK("https://www.leilaoonline.com.br/lote/detalhe/27974", "025")</f>
      </c>
      <c r="B31" s="4" t="s">
        <f>=HYPERLINK("https://www.leilaoonline.com.br/lote/detalhe/27974", "ACD-003-2019 - PLATAFORMA - GENIE - PLATAFORMA REBOCAVEL TZ50/30 17 MTS-TZ5010-184 - ANO: 2010")</f>
      </c>
      <c r="C31" s="4" t="inlineStr">
        <is>
          <t>Vendido</t>
        </is>
      </c>
      <c r="D31" s="4" t="inlineStr">
        <is>
          <t>78</t>
        </is>
      </c>
      <c r="E31" s="5" t="inlineStr">
        <is>
          <t>15.650,00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=HYPERLINK("https://www.leilaoonline.com.br/lote/detalhe/27975", "026")</f>
      </c>
      <c r="B32" s="4" t="s">
        <f>=HYPERLINK("https://www.leilaoonline.com.br/lote/detalhe/27975", "ACD-004-2019 - PLATAFORMA - GENIE - PLATAFORMA ELEVATORIA MOTORIZADA 15 METROS ALTUR- TZ5011-327 - ANO: 2010")</f>
      </c>
      <c r="C32" s="4" t="inlineStr">
        <is>
          <t>Vendido</t>
        </is>
      </c>
      <c r="D32" s="4" t="inlineStr">
        <is>
          <t>63</t>
        </is>
      </c>
      <c r="E32" s="5" t="inlineStr">
        <is>
          <t>15.850,00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=HYPERLINK("https://www.leilaoonline.com.br/lote/detalhe/27672", "027")</f>
      </c>
      <c r="B33" s="4" t="s">
        <f>=HYPERLINK("https://www.leilaoonline.com.br/lote/detalhe/27672", " MARAB-014-2019- TORRE DE ILUMINÇÃO GENIE, YEAR, ANO 2006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=HYPERLINK("https://www.leilaoonline.com.br/lote/detalhe/27675", "028")</f>
      </c>
      <c r="B34" s="4" t="s">
        <f>=HYPERLINK("https://www.leilaoonline.com.br/lote/detalhe/27675", " MARAB-015-2019 - TORRE DE ILUMINAÇÃO HEIMER/1006886")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=HYPERLINK("https://www.leilaoonline.com.br/lote/detalhe/27664", "029")</f>
      </c>
      <c r="B35" s="4" t="s">
        <f>=HYPERLINK("https://www.leilaoonline.com.br/lote/detalhe/27664", " SLS-EQ-027-2019 - FURADEIRA DE COLUNA - MR-600")</f>
      </c>
      <c r="C35" s="4" t="inlineStr">
        <is>
          <t>Vendido</t>
        </is>
      </c>
      <c r="D35" s="4" t="inlineStr">
        <is>
          <t>11</t>
        </is>
      </c>
      <c r="E35" s="5" t="inlineStr">
        <is>
          <t>2.900,00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=HYPERLINK("https://www.leilaoonline.com.br/lote/detalhe/27662", "030")</f>
      </c>
      <c r="B36" s="4" t="s">
        <f>=HYPERLINK("https://www.leilaoonline.com.br/lote/detalhe/27662", " SLS-EQ-026-2019 - FURADEIRA DE COLUNA - FUNDOYA - TIEKO - S.40")</f>
      </c>
      <c r="C36" s="4" t="inlineStr">
        <is>
          <t>Vendido</t>
        </is>
      </c>
      <c r="D36" s="4" t="inlineStr">
        <is>
          <t>13</t>
        </is>
      </c>
      <c r="E36" s="5" t="inlineStr">
        <is>
          <t>3.200,00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=HYPERLINK("https://www.leilaoonline.com.br/lote/detalhe/27983", "031")</f>
      </c>
      <c r="B37" s="4" t="s">
        <f>=HYPERLINK("https://www.leilaoonline.com.br/lote/detalhe/27983", "SLB-003-2019 - BOMBA - KSB - OMEGA 250-600 B - ANO: 2012")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6.450,00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=HYPERLINK("https://www.leilaoonline.com.br/lote/detalhe/27661", "032")</f>
      </c>
      <c r="B38" s="4" t="s">
        <f>=HYPERLINK("https://www.leilaoonline.com.br/lote/detalhe/27661", " SLB-004-2019 - BOMBA - KSB - OMEGA 250-600 B - ANO: 2012")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6.450,00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=HYPERLINK("https://www.leilaoonline.com.br/lote/detalhe/27669", "033")</f>
      </c>
      <c r="B39" s="4" t="s">
        <f>=HYPERLINK("https://www.leilaoonline.com.br/lote/detalhe/27669", " SLB-005-2019 - BOMBA - WEIR - ANO: 2009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12.600,00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=HYPERLINK("https://www.leilaoonline.com.br/lote/detalhe/27663", "034")</f>
      </c>
      <c r="B40" s="4" t="s">
        <f>=HYPERLINK("https://www.leilaoonline.com.br/lote/detalhe/27663", " SLB-006-2019 - BOMBA - KSB - OMEGA 250-600B - ANO: 2012")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=HYPERLINK("https://www.leilaoonline.com.br/lote/detalhe/27667", "035")</f>
      </c>
      <c r="B41" s="4" t="s">
        <f>=HYPERLINK("https://www.leilaoonline.com.br/lote/detalhe/27667", " SLB-007-2019 - SUBSTAÇÃO - CONVERTEAM - ANO: 2009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=HYPERLINK("https://www.leilaoonline.com.br/lote/detalhe/27666", "036")</f>
      </c>
      <c r="B42" s="4" t="s">
        <f>=HYPERLINK("https://www.leilaoonline.com.br/lote/detalhe/27666", " SLB-008-2019 - SUBSTAÇÃO - CONVERTEAM - ANO: 2009 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=HYPERLINK("https://www.leilaoonline.com.br/lote/detalhe/27665", "037")</f>
      </c>
      <c r="B43" s="4" t="s">
        <f>=HYPERLINK("https://www.leilaoonline.com.br/lote/detalhe/27665", " SLB-009-2019 - SUBSTAÇÃO - CONVERTEAM -  ANO: 2009")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=HYPERLINK("https://www.leilaoonline.com.br/lote/detalhe/27670", "038")</f>
      </c>
      <c r="B44" s="4" t="s">
        <f>=HYPERLINK("https://www.leilaoonline.com.br/lote/detalhe/27670", " SLB-010-2019 - SUBSTAÇÃO - METTA - ANO: 2012")</f>
      </c>
      <c r="C44" s="4" t="inlineStr">
        <is>
          <t>Vendido</t>
        </is>
      </c>
      <c r="D44" s="4" t="inlineStr">
        <is>
          <t>47</t>
        </is>
      </c>
      <c r="E44" s="5" t="inlineStr">
        <is>
          <t>12.800,00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=HYPERLINK("https://www.leilaoonline.com.br/lote/detalhe/27668", "039")</f>
      </c>
      <c r="B45" s="4" t="s">
        <f>=HYPERLINK("https://www.leilaoonline.com.br/lote/detalhe/27668", " SLB-011-2019 - SUBSTAÇÃO - METTA - ANO: 2009")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11.950,00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=HYPERLINK("https://www.leilaoonline.com.br/lote/detalhe/27976", "040")</f>
      </c>
      <c r="B46" s="4" t="s">
        <f>=HYPERLINK("https://www.leilaoonline.com.br/lote/detalhe/27976", "ACD-005-2019 - PLATAFORMA - GENIE - PLATAFORMA ELEVATORIA GENIE Z4525- TZ5010 289 - ANO: 2010")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=HYPERLINK("https://www.leilaoonline.com.br/lote/detalhe/27977", "041")</f>
      </c>
      <c r="B47" s="4" t="s">
        <f>=HYPERLINK("https://www.leilaoonline.com.br/lote/detalhe/27977", "ACD-006-2019 - PLATAFORMA - GENIE - PLATAFORMA REBOCAVEL PARA TRABALHO EM ALTURA- TZ5010 -288 - ANO: 2010")</f>
      </c>
      <c r="C47" s="4" t="inlineStr">
        <is>
          <t>Vendido</t>
        </is>
      </c>
      <c r="D47" s="4" t="inlineStr">
        <is>
          <t>38</t>
        </is>
      </c>
      <c r="E47" s="5" t="inlineStr">
        <is>
          <t>11.800,00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=HYPERLINK("https://www.leilaoonline.com.br/lote/detalhe/27978", "042")</f>
      </c>
      <c r="B48" s="4" t="s">
        <f>=HYPERLINK("https://www.leilaoonline.com.br/lote/detalhe/27978", "ACD-007-2019 - PLATAFORMA - GENIE - PLATAFORMA AEREA ELEVATORIA GENIE- AWP10-67740 - ANO: 2010")</f>
      </c>
      <c r="C48" s="4" t="inlineStr">
        <is>
          <t>Vendido</t>
        </is>
      </c>
      <c r="D48" s="4" t="inlineStr">
        <is>
          <t>18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=HYPERLINK("https://www.leilaoonline.com.br/lote/detalhe/27979", "043")</f>
      </c>
      <c r="B49" s="4" t="s">
        <f>=HYPERLINK("https://www.leilaoonline.com.br/lote/detalhe/27979", "ACD-008-2019 - PLATAFORMA - GENIE - PLATAFORMA REBOCAVEL AWT30-S 17 MTS- AWP10 067738 - ANO: 2010")</f>
      </c>
      <c r="C49" s="4" t="inlineStr">
        <is>
          <t>Vendido</t>
        </is>
      </c>
      <c r="D49" s="4" t="inlineStr">
        <is>
          <t>20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=HYPERLINK("https://www.leilaoonline.com.br/lote/detalhe/27980", "044")</f>
      </c>
      <c r="B50" s="4" t="s">
        <f>=HYPERLINK("https://www.leilaoonline.com.br/lote/detalhe/27980", "ACD-009-2019 - PLATAFORMA - GENIE - PLATAFORMA PORTATIL PARA TRABALHO EM ALTURA- AWP10-67735 - ANO: 2010")</f>
      </c>
      <c r="C50" s="4" t="inlineStr">
        <is>
          <t>Vendido</t>
        </is>
      </c>
      <c r="D50" s="4" t="inlineStr">
        <is>
          <t>37</t>
        </is>
      </c>
      <c r="E50" s="5" t="inlineStr">
        <is>
          <t>11.550,00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=HYPERLINK("https://www.leilaoonline.com.br/lote/detalhe/27981", "045")</f>
      </c>
      <c r="B51" s="4" t="s">
        <f>=HYPERLINK("https://www.leilaoonline.com.br/lote/detalhe/27981", "SLB-022-2019 - 1 UND. -CONTEINER CT 06, 40 PES MARITIMO 12 MT")</f>
      </c>
      <c r="C51" s="4" t="inlineStr">
        <is>
          <t>Vendido</t>
        </is>
      </c>
      <c r="D51" s="4" t="inlineStr">
        <is>
          <t>40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=HYPERLINK("https://www.leilaoonline.com.br/lote/detalhe/27982", "046")</f>
      </c>
      <c r="B52" s="4" t="s">
        <f>=HYPERLINK("https://www.leilaoonline.com.br/lote/detalhe/27982", "SLB-023-2019 - CT 05 CONTEINER 40 PES MARITIMO 12 MT")</f>
      </c>
      <c r="C52" s="4" t="inlineStr">
        <is>
          <t>Vendido</t>
        </is>
      </c>
      <c r="D52" s="4" t="inlineStr">
        <is>
          <t>36</t>
        </is>
      </c>
      <c r="E52" s="5" t="inlineStr">
        <is>
          <t>8.200,00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=HYPERLINK("https://www.leilaoonline.com.br/lote/detalhe/27984", "047")</f>
      </c>
      <c r="B53" s="4" t="s">
        <f>=HYPERLINK("https://www.leilaoonline.com.br/lote/detalhe/27984", "MARAB-008-2019 - LAVADORA DE ALTA PRESSÃO - KARCHER")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=HYPERLINK("https://www.leilaoonline.com.br/lote/detalhe/27985", "048")</f>
      </c>
      <c r="B54" s="4" t="s">
        <f>=HYPERLINK("https://www.leilaoonline.com.br/lote/detalhe/27985", "MARAB-010-2019 - BEBEDOURO INDUSTRIAL - REFRICOL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=HYPERLINK("https://www.leilaoonline.com.br/lote/detalhe/27986", "049")</f>
      </c>
      <c r="B55" s="4" t="s">
        <f>=HYPERLINK("https://www.leilaoonline.com.br/lote/detalhe/27986", "MARAB-019-2019 - ESTAÇÃO DE TRATAMENTO DE EFLUENTES")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=HYPERLINK("https://www.leilaoonline.com.br/lote/detalhe/27996", "050")</f>
      </c>
      <c r="B56" s="4" t="s">
        <f>=HYPERLINK("https://www.leilaoonline.com.br/lote/detalhe/27996", "082-1420-2019 - ESTACAO DE TRABALHO EM L / TECNOFLEX  - 2014")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=HYPERLINK("https://www.leilaoonline.com.br/lote/detalhe/27987", "051")</f>
      </c>
      <c r="B57" s="4" t="s">
        <f>=HYPERLINK("https://www.leilaoonline.com.br/lote/detalhe/27987", "ITA-051-2019 - 06 BOBINAS CABO COMPONENTE TIGER BIG T6 CJ  BUCYRUS")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=HYPERLINK("https://www.leilaoonline.com.br/lote/detalhe/27994", "052")</f>
      </c>
      <c r="B58" s="4" t="s">
        <f>=HYPERLINK("https://www.leilaoonline.com.br/lote/detalhe/27994", "082-1418-2019 - COMPRESSOR SCHULZ - SCHULZ - CSL 15BR - ANO: 2010/2011")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=HYPERLINK("https://www.leilaoonline.com.br/lote/detalhe/27683", "053")</f>
      </c>
      <c r="B59" s="4" t="s">
        <f>=HYPERLINK("https://www.leilaoonline.com.br/lote/detalhe/27683", " BRU-942-2019 - 3 ITENS- APARELHO DE ULTRA-SOM, MEDIDOR DE ESPESSURA ULTRASOM, CAMERA TERMOGRAFICA - VEJA DESCRITIVO DE ITENS ")</f>
      </c>
      <c r="C59" s="4" t="inlineStr">
        <is>
          <t>Vendido</t>
        </is>
      </c>
      <c r="D59" s="4" t="inlineStr">
        <is>
          <t>7</t>
        </is>
      </c>
      <c r="E59" s="5" t="inlineStr">
        <is>
          <t>1.450,00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=HYPERLINK("https://www.leilaoonline.com.br/lote/detalhe/27679", "054")</f>
      </c>
      <c r="B60" s="4" t="s">
        <f>=HYPERLINK("https://www.leilaoonline.com.br/lote/detalhe/27679", " BRU-943-2019 - 3 ITENS - COLETORES DE DADOS DE VIBRAÇÃO MODELO SKF CMVA65 - VEJA DESCRITIVO DE ITENS ")</f>
      </c>
      <c r="C60" s="4" t="inlineStr">
        <is>
          <t>Vendido</t>
        </is>
      </c>
      <c r="D60" s="4" t="inlineStr">
        <is>
          <t>3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=HYPERLINK("https://www.leilaoonline.com.br/lote/detalhe/27677", "055")</f>
      </c>
      <c r="B61" s="4" t="s">
        <f>=HYPERLINK("https://www.leilaoonline.com.br/lote/detalhe/27677", " BRU-947-2019- 10 ITENS - CILINDROS HIDRÁULICOS ARGOS 20.5 FABRICAÇÃO 2012")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=HYPERLINK("https://www.leilaoonline.com.br/lote/detalhe/27678", "056")</f>
      </c>
      <c r="B62" s="4" t="s">
        <f>=HYPERLINK("https://www.leilaoonline.com.br/lote/detalhe/27678", " 082-1424-2019 - APROX. 249 ITENS DIVERSOS: VENTOINHA, CONTATOR  E OUTROS - VEJA DESCRITIVO DE ITENS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=HYPERLINK("https://www.leilaoonline.com.br/lote/detalhe/27682", "057")</f>
      </c>
      <c r="B63" s="4" t="s">
        <f>=HYPERLINK("https://www.leilaoonline.com.br/lote/detalhe/27682", " 082-1425-2019 - APROX. 2.033- ITENS DIVERSOS - ENGRENAGEM, MOLA,TAMPA E OUTROS- VEJA DESCRITIVO DE ITENS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=HYPERLINK("https://www.leilaoonline.com.br/lote/detalhe/27684", "058")</f>
      </c>
      <c r="B64" s="4" t="s">
        <f>=HYPERLINK("https://www.leilaoonline.com.br/lote/detalhe/27684", " CKS-MRO-041-2019 - 611 ITENS DIVERSOS- ROLO TRANSPORTADOR, DIVERSOS - VEJA DESCRITIVO DE ITENS ")</f>
      </c>
      <c r="C64" s="4" t="inlineStr">
        <is>
          <t>Vendido</t>
        </is>
      </c>
      <c r="D64" s="4" t="inlineStr">
        <is>
          <t>80</t>
        </is>
      </c>
      <c r="E64" s="5" t="inlineStr">
        <is>
          <t>21.200,00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=HYPERLINK("https://www.leilaoonline.com.br/lote/detalhe/27989", "059")</f>
      </c>
      <c r="B65" s="4" t="s">
        <f>=HYPERLINK("https://www.leilaoonline.com.br/lote/detalhe/27989", "SLS-MRO-022-2019 - 6 MOTORES COMPONENTE")</f>
      </c>
      <c r="C65" s="4" t="inlineStr">
        <is>
          <t>Não vendido</t>
        </is>
      </c>
      <c r="D65" s="4" t="inlineStr">
        <is>
          <t>123</t>
        </is>
      </c>
      <c r="E65" s="5" t="inlineStr">
        <is>
          <t>49.000,00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=HYPERLINK("https://www.leilaoonline.com.br/lote/detalhe/27997", "060")</f>
      </c>
      <c r="B66" s="4" t="s">
        <f>=HYPERLINK("https://www.leilaoonline.com.br/lote/detalhe/27997", "CKS-MRO-038-2019 - 19 APROX. CAVALETE COMPONENTE;")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=HYPERLINK("https://www.leilaoonline.com.br/lote/detalhe/27676", "061")</f>
      </c>
      <c r="B67" s="4" t="s">
        <f>=HYPERLINK("https://www.leilaoonline.com.br/lote/detalhe/27676", " SLB-013-2019 - 968 ITENS DIVERSOS- ARRUELA, ANEL,MANGUEIRAS E OUTROS - VEJA DESCRITIVO DE ITENS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=HYPERLINK("https://www.leilaoonline.com.br/lote/detalhe/27686", "062")</f>
      </c>
      <c r="B68" s="4" t="s">
        <f>=HYPERLINK("https://www.leilaoonline.com.br/lote/detalhe/27686", " FAB-001-2019 - 21 ITENS DIVERSOS- EIXO P/ CARREGADEIRA, REPARO,VÁLVULA PARA CAMINHÃO F. ESTRADA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=HYPERLINK("https://www.leilaoonline.com.br/lote/detalhe/27687", "063")</f>
      </c>
      <c r="B69" s="4" t="s">
        <f>=HYPERLINK("https://www.leilaoonline.com.br/lote/detalhe/27687", " FAB-002-2019- 6 ITENS DIVERSOS- PISTAO,  VALVULAS SOLENOIDE E OUTROS - VEJA DESCRITIVO DE ITENS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=HYPERLINK("https://www.leilaoonline.com.br/lote/detalhe/27689", "064")</f>
      </c>
      <c r="B70" s="4" t="s">
        <f>=HYPERLINK("https://www.leilaoonline.com.br/lote/detalhe/27689", " FAB-004-2019 - 7 ITENS DIVERSOS - PROTETOR COMPONENTE, SENSOR FOTOELETRICO E OUTROS - VEJA DESCRITIVO DE ITENS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=HYPERLINK("https://www.leilaoonline.com.br/lote/detalhe/27688", "065")</f>
      </c>
      <c r="B71" s="4" t="s">
        <f>=HYPERLINK("https://www.leilaoonline.com.br/lote/detalhe/27688", " FAB-005-2019- 149 ITENS DIVERSOS- FILTROS, ROLAMENTOS, CALCOS E OUTROS - VEJA DESCRITIVO DE ITENS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1.550,00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=HYPERLINK("https://www.leilaoonline.com.br/lote/detalhe/27690", "066")</f>
      </c>
      <c r="B72" s="4" t="s">
        <f>=HYPERLINK("https://www.leilaoonline.com.br/lote/detalhe/27690", "MCR-052-2019 - APROX. 497 PEÇAS E COMPONENTES DIVERSOS, CATERPILLAR, SCANIA, LIEBHERR E OUTROS - VEJA DESCRITIVO DE ITENS")</f>
      </c>
      <c r="C72" s="4" t="inlineStr">
        <is>
          <t>Vendido</t>
        </is>
      </c>
      <c r="D72" s="4" t="inlineStr">
        <is>
          <t>20</t>
        </is>
      </c>
      <c r="E72" s="5" t="inlineStr">
        <is>
          <t>5.100,00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=HYPERLINK("https://www.leilaoonline.com.br/lote/detalhe/27691", "067")</f>
      </c>
      <c r="B73" s="4" t="s">
        <f>=HYPERLINK("https://www.leilaoonline.com.br/lote/detalhe/27691", " MCR-053-2019 - APROX. 252 PEÇAS E COMPONENTES CATERPILLAR, SCANIA, LIEBHERR, MERCEDES BENZ E OUTROS - VEJA DESCRITIVO DE ITENS ")</f>
      </c>
      <c r="C73" s="4" t="inlineStr">
        <is>
          <t>Vendido</t>
        </is>
      </c>
      <c r="D73" s="4" t="inlineStr">
        <is>
          <t>17</t>
        </is>
      </c>
      <c r="E73" s="5" t="inlineStr">
        <is>
          <t>4.550,00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=HYPERLINK("https://www.leilaoonline.com.br/lote/detalhe/27681", "068")</f>
      </c>
      <c r="B74" s="4" t="s">
        <f>=HYPERLINK("https://www.leilaoonline.com.br/lote/detalhe/27681", " 082-1428-2019 - 604 ITENS DIVERSOS- ROLAMENTO, BICOS E OUTROS - VEJA DESCRITIVO DE ITENS 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=HYPERLINK("https://www.leilaoonline.com.br/lote/detalhe/27692", "069")</f>
      </c>
      <c r="B75" s="4" t="s">
        <f>=HYPERLINK("https://www.leilaoonline.com.br/lote/detalhe/27692", " MCR-056-2019 - APROX. 256 PEÇAS E COMPONENTES LIEBHERR E OUTROS - VEJA DESCRITIVO DE ITENS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2.050,00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=HYPERLINK("https://www.leilaoonline.com.br/lote/detalhe/27693", "070")</f>
      </c>
      <c r="B76" s="4" t="s">
        <f>=HYPERLINK("https://www.leilaoonline.com.br/lote/detalhe/27693", " MCR-057-2019 - 316 I8TENS DIVERSOS - RETIFICAODRES , RETENTORES, ARRUELA , COREIRA E OUTROS-VEJA DESCRITIVO DE ITENS 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1.550,00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=HYPERLINK("https://www.leilaoonline.com.br/lote/detalhe/27699", "071")</f>
      </c>
      <c r="B77" s="4" t="s">
        <f>=HYPERLINK("https://www.leilaoonline.com.br/lote/detalhe/27699", " MCR-058-2019 - APROX. 290 PEÇAS E COMPONENTES DIVERSOS VOLVO E OUTROS - VEJA DESCRITIVO DE ITENS 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1.050,00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=HYPERLINK("https://www.leilaoonline.com.br/lote/detalhe/27694", "072")</f>
      </c>
      <c r="B78" s="4" t="s">
        <f>=HYPERLINK("https://www.leilaoonline.com.br/lote/detalhe/27694", "MCR-059-2019 - APROX. 477 PEÇAS E COMPONENTES DIVERSOS, CATERPILLAR, SCANIA E OUTROS - VEJA DESCRITIVO DE ITENS 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1.850,00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=HYPERLINK("https://www.leilaoonline.com.br/lote/detalhe/27701", "073")</f>
      </c>
      <c r="B79" s="4" t="s">
        <f>=HYPERLINK("https://www.leilaoonline.com.br/lote/detalhe/27701", " MCR-060-2019 - APROX. 227 PEÇAS E COMPONENTES DIVERSOS ITENS DIVERSOS LIEBHERR E OUTROS - VEJA DESCRITIVO DE ITENS ")</f>
      </c>
      <c r="C79" s="4" t="inlineStr">
        <is>
          <t>Vendido</t>
        </is>
      </c>
      <c r="D79" s="4" t="inlineStr">
        <is>
          <t>11</t>
        </is>
      </c>
      <c r="E79" s="5" t="inlineStr">
        <is>
          <t>3.050,00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=HYPERLINK("https://www.leilaoonline.com.br/lote/detalhe/27988", "074")</f>
      </c>
      <c r="B80" s="4" t="s">
        <f>=HYPERLINK("https://www.leilaoonline.com.br/lote/detalhe/27988", "CKS-051-2019 - REDUTOR CATERPILLAR PART NUMBER 2951685")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=HYPERLINK("https://www.leilaoonline.com.br/lote/detalhe/27697", "075")</f>
      </c>
      <c r="B81" s="4" t="s">
        <f>=HYPERLINK("https://www.leilaoonline.com.br/lote/detalhe/27697", " MCR-062-2019 - ROLAMENTOS, PEÇAS E COMPONENTES DIVERSOS LIEBHERR E OUTROS - APROX. 166 ÍTENS - VEJA DESCRITIVO DE ITENS")</f>
      </c>
      <c r="C81" s="4" t="inlineStr">
        <is>
          <t>Vendido</t>
        </is>
      </c>
      <c r="D81" s="4" t="inlineStr">
        <is>
          <t>11</t>
        </is>
      </c>
      <c r="E81" s="5" t="inlineStr">
        <is>
          <t>3.050,00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=HYPERLINK("https://www.leilaoonline.com.br/lote/detalhe/27695", "076")</f>
      </c>
      <c r="B82" s="4" t="s">
        <f>=HYPERLINK("https://www.leilaoonline.com.br/lote/detalhe/27695", " MCR-063-2019 - APROX. 526 PEÇAS E COMPONENTES DIVERSOS LIEBHERR E OUTROS -  VEJA DESCRITIVO DE ITENS")</f>
      </c>
      <c r="C82" s="4" t="inlineStr">
        <is>
          <t>Vendido</t>
        </is>
      </c>
      <c r="D82" s="4" t="inlineStr">
        <is>
          <t>1</t>
        </is>
      </c>
      <c r="E82" s="5" t="inlineStr">
        <is>
          <t>2.250,00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=HYPERLINK("https://www.leilaoonline.com.br/lote/detalhe/27700", "078")</f>
      </c>
      <c r="B83" s="4" t="s">
        <f>=HYPERLINK("https://www.leilaoonline.com.br/lote/detalhe/27700", "MCR-065-2019 - APROX. 1.166 PEÇAS E COMPONENTES DIVERSOS SCANIA E OUTROS - VEJA DESCRITIVO DE ITENS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=HYPERLINK("https://www.leilaoonline.com.br/lote/detalhe/27698", "079")</f>
      </c>
      <c r="B84" s="4" t="s">
        <f>=HYPERLINK("https://www.leilaoonline.com.br/lote/detalhe/27698", " MCR-066-2019 - 16 FILTROS HIDRAULICOS  R 954B E 1 CONDENSADOR REFR L580 DA MARCA LIEBHERR")</f>
      </c>
      <c r="C84" s="4" t="inlineStr">
        <is>
          <t>Vendido</t>
        </is>
      </c>
      <c r="D84" s="4" t="inlineStr">
        <is>
          <t>1</t>
        </is>
      </c>
      <c r="E84" s="5" t="inlineStr">
        <is>
          <t>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=HYPERLINK("https://www.leilaoonline.com.br/lote/detalhe/27696", "080")</f>
      </c>
      <c r="B85" s="4" t="s">
        <f>=HYPERLINK("https://www.leilaoonline.com.br/lote/detalhe/27696", " MCR-067-2019 - APROX. 123 PEÇAS E COMPONENTES DIVERSOS, CATERPILLAR, VOLVO, LIEBHERR E OUTROS - VEJA DESCRITIVO DE ITENS- VEJA DESCRITIVO DE ITENS ")</f>
      </c>
      <c r="C85" s="4" t="inlineStr">
        <is>
          <t>Vendido</t>
        </is>
      </c>
      <c r="D85" s="4" t="inlineStr">
        <is>
          <t>3</t>
        </is>
      </c>
      <c r="E85" s="5" t="inlineStr">
        <is>
          <t>1.050,00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=HYPERLINK("https://www.leilaoonline.com.br/lote/detalhe/27703", "081")</f>
      </c>
      <c r="B86" s="4" t="s">
        <f>=HYPERLINK("https://www.leilaoonline.com.br/lote/detalhe/27703", " MCR-068-2019 - APROX. 40 PEÇAS E COMPONENTES DIVERSOS, LIEBHERR E OUTROS - VEJA DESCRITIVO DE ITENS")</f>
      </c>
      <c r="C86" s="4" t="inlineStr">
        <is>
          <t>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=HYPERLINK("https://www.leilaoonline.com.br/lote/detalhe/27702", "082")</f>
      </c>
      <c r="B87" s="4" t="s">
        <f>=HYPERLINK("https://www.leilaoonline.com.br/lote/detalhe/27702", " MCR-069-2019 - APROX. 996 PEÇAS E COMPONENTES DIVERSOS GINAF E OUTROS 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=HYPERLINK("https://www.leilaoonline.com.br/lote/detalhe/27706", "083")</f>
      </c>
      <c r="B88" s="4" t="s">
        <f>=HYPERLINK("https://www.leilaoonline.com.br/lote/detalhe/27706", " MCR-070-2019 - 9 CILINDROS HIDRÁULICOS HPVS CB E 1 VÁLVULA HIDRÁULICA CB GINAF")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=HYPERLINK("https://www.leilaoonline.com.br/lote/detalhe/27707", "084")</f>
      </c>
      <c r="B89" s="4" t="s">
        <f>=HYPERLINK("https://www.leilaoonline.com.br/lote/detalhe/27707", "MCR-071-2019 - 02 COMPRESSORES DE AR MOTOR CB GINAF")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=HYPERLINK("https://www.leilaoonline.com.br/lote/detalhe/27704", "085")</f>
      </c>
      <c r="B90" s="4" t="s">
        <f>=HYPERLINK("https://www.leilaoonline.com.br/lote/detalhe/27704", " MCR-072-2019 - APROX. 421 PEÇAS E COMPONENTES DIVERSOS, CATERPILLAR, SCANIA, VOLVO, LIEBHERR E OUTROS - VEJA DESCRITIVO DE ITENS")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=HYPERLINK("https://www.leilaoonline.com.br/lote/detalhe/27708", "088")</f>
      </c>
      <c r="B91" s="4" t="s">
        <f>=HYPERLINK("https://www.leilaoonline.com.br/lote/detalhe/27708", " PIC-104-2019 - 58 ITENS DIVERSOS - BICOS COMPONENTES, RESISTOR, ARRUELA E OUTROS-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700,00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=HYPERLINK("https://www.leilaoonline.com.br/lote/detalhe/27721", "089")</f>
      </c>
      <c r="B92" s="4" t="s">
        <f>=HYPERLINK("https://www.leilaoonline.com.br/lote/detalhe/27721", " PIC-105-2019 - 21 ITENS DIVERSOS- CARRETEL BI-PARTIDO, CONECTOR APLICAÇÃO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=HYPERLINK("https://www.leilaoonline.com.br/lote/detalhe/27717", "090")</f>
      </c>
      <c r="B93" s="4" t="s">
        <f>=HYPERLINK("https://www.leilaoonline.com.br/lote/detalhe/27717", " PIC-106-2019 - 606 ITENS DIVERSOS- PARAFUSO CATERPILLAR, RELE EG2762, PLACA DE METAL E OUTROS - VEJA DESCRITIVO DE ITENS ")</f>
      </c>
      <c r="C93" s="4" t="inlineStr">
        <is>
          <t>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=HYPERLINK("https://www.leilaoonline.com.br/lote/detalhe/27719", "091")</f>
      </c>
      <c r="B94" s="4" t="s">
        <f>=HYPERLINK("https://www.leilaoonline.com.br/lote/detalhe/27719", " PIC-107-2019 - 13 ITENS DIVERSOS- RELE AUXILIAR, CAPA ROLAMENTOS E OUTROS - VEJA DESCRITIVO DE ITENS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=HYPERLINK("https://www.leilaoonline.com.br/lote/detalhe/27715", "092")</f>
      </c>
      <c r="B95" s="4" t="s">
        <f>=HYPERLINK("https://www.leilaoonline.com.br/lote/detalhe/27715", " PIC-108-2019 - 33 ITENS DIVERSOS- MODULO ELETR.,  TIRISTIR E OUTROS - VEJA DESCRITIVO DE ITENS 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1.600,00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=HYPERLINK("https://www.leilaoonline.com.br/lote/detalhe/27714", "093")</f>
      </c>
      <c r="B96" s="4" t="s">
        <f>=HYPERLINK("https://www.leilaoonline.com.br/lote/detalhe/27714", " PIC-109-2019 - 36 ITENS DIVERSOS- ROLO TRANSPORTADORES DIVERSOS - VEJA DESCRITIVO DE ITENS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800,00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=HYPERLINK("https://www.leilaoonline.com.br/lote/detalhe/27709", "094")</f>
      </c>
      <c r="B97" s="4" t="s">
        <f>=HYPERLINK("https://www.leilaoonline.com.br/lote/detalhe/27709", " PIC-110-2019 - 5 ITENS - VALVULA ACIONAMENTO, PINHÃO COMPONENTE E OUTROS -VEJA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=HYPERLINK("https://www.leilaoonline.com.br/lote/detalhe/27720", "095")</f>
      </c>
      <c r="B98" s="4" t="s">
        <f>=HYPERLINK("https://www.leilaoonline.com.br/lote/detalhe/27720", " PIC-112-2019 - 28 ITENS DIVERSOS- COMANDO DISPARO, FILTRO FLUIDO E OUTROS - VEJA DESCRITIVO DE ITENS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=HYPERLINK("https://www.leilaoonline.com.br/lote/detalhe/27716", "096")</f>
      </c>
      <c r="B99" s="4" t="s">
        <f>=HYPERLINK("https://www.leilaoonline.com.br/lote/detalhe/27716", " PIC-113-2019 - 24 ITENS DIVERSOS- SENSOR PRESSÃO, TERMOMETRO COMPONENTE, TRANSMISSOR TEMPERATURA E OUTROS- VEJA DESCRITIVO DE ITENS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=HYPERLINK("https://www.leilaoonline.com.br/lote/detalhe/27998", "097")</f>
      </c>
      <c r="B100" s="4" t="s">
        <f>=HYPERLINK("https://www.leilaoonline.com.br/lote/detalhe/27998", "CKS-MRO-044-2019 - 14 ROLOS TRANSPORTADORES")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450,00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=HYPERLINK("https://www.leilaoonline.com.br/lote/detalhe/27999", "098")</f>
      </c>
      <c r="B101" s="4" t="s">
        <f>=HYPERLINK("https://www.leilaoonline.com.br/lote/detalhe/27999", "CKS-MRO-049-2019 - APROX. 687 PEÇAS E COMPONENTES TMH; LE TOURNEAU; KOMATSU E OUTROS - VEJA DESCRITIVO DE ITENS")</f>
      </c>
      <c r="C101" s="4" t="inlineStr">
        <is>
          <t>Não vendido</t>
        </is>
      </c>
      <c r="D101" s="4" t="inlineStr">
        <is>
          <t>20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=HYPERLINK("https://www.leilaoonline.com.br/lote/detalhe/27712", "099")</f>
      </c>
      <c r="B102" s="4" t="s">
        <f>=HYPERLINK("https://www.leilaoonline.com.br/lote/detalhe/27712", " PIC-116-2019 - 116 ITENS DIVERSOS- LAMINAS RASPAGEM, LAMINA APLICAÇÃO - VEJA DESCRITIVO DE ITENS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=HYPERLINK("https://www.leilaoonline.com.br/lote/detalhe/27711", "100")</f>
      </c>
      <c r="B103" s="4" t="s">
        <f>=HYPERLINK("https://www.leilaoonline.com.br/lote/detalhe/27711", " PIC-117-2019 - 119 ITENS DIVEROS- CONECTOR SOLENOIDE, BICO COMPONETE, ANEL TRAVA  E OUTROS - VEJA DESCRITIVO DE ITENS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=HYPERLINK("https://www.leilaoonline.com.br/lote/detalhe/27710", "101")</f>
      </c>
      <c r="B104" s="4" t="s">
        <f>=HYPERLINK("https://www.leilaoonline.com.br/lote/detalhe/27710", " PIC-119-2019 - 118 ITENS DIVERSOS - MOLAS APLICAÇÃO, MEDIDOR TRANSMISSOR, EQUIPAMENTOS DIVERSOS E OUTROS- VEJA DESCRITIVO DE ITENS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=HYPERLINK("https://www.leilaoonline.com.br/lote/detalhe/27718", "102")</f>
      </c>
      <c r="B105" s="4" t="s">
        <f>=HYPERLINK("https://www.leilaoonline.com.br/lote/detalhe/27718", " PIC-120-2019 - 105 ITENS DIVERSOS- EIXOS COMPONENTES, CORREIAS E OUTROS - VEJA DESCRITIVO DE ITENS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=HYPERLINK("https://www.leilaoonline.com.br/lote/detalhe/28000", "103")</f>
      </c>
      <c r="B106" s="4" t="s">
        <f>=HYPERLINK("https://www.leilaoonline.com.br/lote/detalhe/28000", "CKS-MRO-050-2019 - APROX. 595 PEÇAS E COMPONENTES SCANIA; MERCEDES BENZ; MICHELIN; MITSUBISHI; TOYOTA; VOLKSWAGEN; VOLVO E OUTROS")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=HYPERLINK("https://www.leilaoonline.com.br/lote/detalhe/28002", "104")</f>
      </c>
      <c r="B107" s="4" t="s">
        <f>=HYPERLINK("https://www.leilaoonline.com.br/lote/detalhe/28002", "082-1408-2018 - 17 APARELHOS TELEFONICOS DIGITAL SIEMENS; MODELO OTPOINT ADVANCED 500ADV; ANO DE FABRICAÇAO 2011. - SERÁ VENDIDO NO ESTADO DE CONSERVAÇÃO EM QUE SE ENCONTRA. - LOC.: VITORIA/ES")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=HYPERLINK("https://www.leilaoonline.com.br/lote/detalhe/27713", "105")</f>
      </c>
      <c r="B108" s="4" t="s">
        <f>=HYPERLINK("https://www.leilaoonline.com.br/lote/detalhe/27713", " PIC-123-2019 - 85 ITENS DIVERSOS - BOTÃO COMANDO, BOBINA DISPARO , BOBINA P/ DISJUNTOR E OUTROS - VEJA DESCRITIVO DE ITENS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=HYPERLINK("https://www.leilaoonline.com.br/lote/detalhe/27725", "107")</f>
      </c>
      <c r="B109" s="4" t="s">
        <f>=HYPERLINK("https://www.leilaoonline.com.br/lote/detalhe/27725", " ITA-040-2019 - 15 PEÇAS - ESTAÇÃO DE TRABALHO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=HYPERLINK("https://www.leilaoonline.com.br/lote/detalhe/27726", "108")</f>
      </c>
      <c r="B110" s="4" t="s">
        <f>=HYPERLINK("https://www.leilaoonline.com.br/lote/detalhe/27726", " ITA-041-2019 - 15 PÇAS - ESTAÇÃO DE TRABALHO -")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=HYPERLINK("https://www.leilaoonline.com.br/lote/detalhe/27724", "109")</f>
      </c>
      <c r="B111" s="4" t="s">
        <f>=HYPERLINK("https://www.leilaoonline.com.br/lote/detalhe/27724", " ITA-043-2019 - 4 PCAS- PARTES E PEÇAS, VALVULAS SEGURANÇA APLIACAÇÃO MOTOR DIESEL - VEJA DESCRITIVO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=HYPERLINK("https://www.leilaoonline.com.br/lote/detalhe/27723", "110")</f>
      </c>
      <c r="B112" s="4" t="s">
        <f>=HYPERLINK("https://www.leilaoonline.com.br/lote/detalhe/27723", " ITA-048-2019 - 15 PCAS- APARELHO TELEFONE DIGITAL SIEMENS 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=HYPERLINK("https://www.leilaoonline.com.br/lote/detalhe/28003", "111")</f>
      </c>
      <c r="B113" s="4" t="s">
        <f>=HYPERLINK("https://www.leilaoonline.com.br/lote/detalhe/28003", "082-1421-2019 - APROX. 180 COMPOENETES ELETRONICOS DIVERSOS - SERÁ VENDIDO NO ESTADO DE CONSERVAÇÃO EM QUE SE ENCONTRA. - LOC.: VITORIA/ES")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=HYPERLINK("https://www.leilaoonline.com.br/lote/detalhe/28005", "112")</f>
      </c>
      <c r="B114" s="4" t="s">
        <f>=HYPERLINK("https://www.leilaoonline.com.br/lote/detalhe/28005", "082-1422-2019 - ROLAMENTO, PEÇAS E COMPONENTES DVIERSOS - APROX. 1150 PEÇAS. - VEJA DESCRITIVO DE ITENS - SERÁ VENDIDO NO ESTADO DE CONSERVAÇÃO EM QUE SE ENCONTRA. - LOC.: VITORIA/ES")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=HYPERLINK("https://www.leilaoonline.com.br/lote/detalhe/28006", "113")</f>
      </c>
      <c r="B115" s="4" t="s">
        <f>=HYPERLINK("https://www.leilaoonline.com.br/lote/detalhe/28006", "082-1423-2019 - ROLAMENTO, PEÇAS E COMPONENTES DVIERSOS - 50 PEÇAS. - VEJA DESCRITIVO DE ITENS - SERÁ VENDIDO NO ESTADO DE CONSERVAÇÃO EM QUE SE ENCONTRA. - LOC.: VITORIA/ES")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=HYPERLINK("https://www.leilaoonline.com.br/lote/detalhe/28007", "114")</f>
      </c>
      <c r="B116" s="4" t="s">
        <f>=HYPERLINK("https://www.leilaoonline.com.br/lote/detalhe/28007", "CKS-MRO-047-2019 - APROX. 725 PEÇAS E COMPONENTES LE TOURNEAU E OUTROS - SERÃO VENDIDOS NO ESTADO EM QIUE SE ENCONTRAM - LOC.: PARAUAPEBAS/PA")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=HYPERLINK("https://www.leilaoonline.com.br/lote/detalhe/28008", "115")</f>
      </c>
      <c r="B117" s="4" t="s">
        <f>=HYPERLINK("https://www.leilaoonline.com.br/lote/detalhe/28008", "FAB-003-2019 - APROX. 114 PEÇAS E COMPONENTES DIVERSOS - SERÃO VENDIDOS NO ESTADO EM QIUE SE ENCONTRAM - LOC.: PARAUAPEBAS/PA")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=HYPERLINK("https://www.leilaoonline.com.br/lote/detalhe/27740", "116")</f>
      </c>
      <c r="B118" s="4" t="s">
        <f>=HYPERLINK("https://www.leilaoonline.com.br/lote/detalhe/27740", " SLS-MRO-002-2019 - 17.058- ITENS DIVERSOS- PARAFUSOS, ANEIS COMPONENTES, LAMPADA INCANDESCENTE, VEDAÇÃO PLANA E OUTROS- VEJA DESCRITIVO DE ITENS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550,00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=HYPERLINK("https://www.leilaoonline.com.br/lote/detalhe/27731", "117")</f>
      </c>
      <c r="B119" s="4" t="s">
        <f>=HYPERLINK("https://www.leilaoonline.com.br/lote/detalhe/27731", " SLS-MRO-003-2019 - 8.856 ITENS DIVERSOS- ESPAÇADOR BUCHA, PINO COMPONENTE, ABRAÇADEIRA E OUTROS- VEJA DESCRITIVO DE ITENS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=HYPERLINK("https://www.leilaoonline.com.br/lote/detalhe/27735", "118")</f>
      </c>
      <c r="B120" s="4" t="s">
        <f>=HYPERLINK("https://www.leilaoonline.com.br/lote/detalhe/27735", " SLS-MRO-004-2019 - 9.319 ITENS DIVERSOS- POTENCIOMETRO, MANOMETRO E OUTROS - VEJA DESCRITIVO DE ITENS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=HYPERLINK("https://www.leilaoonline.com.br/lote/detalhe/27992", "119")</f>
      </c>
      <c r="B121" s="4" t="s">
        <f>=HYPERLINK("https://www.leilaoonline.com.br/lote/detalhe/27992", "SLS-EQ-032-2019 - 1 REFRIGERADOR DUPLEX  346L FROST FREE MODELO DF 38X ELETROLUX COMPLETO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=HYPERLINK("https://www.leilaoonline.com.br/lote/detalhe/27727", "120")</f>
      </c>
      <c r="B122" s="4" t="s">
        <f>=HYPERLINK("https://www.leilaoonline.com.br/lote/detalhe/27727", " SLS-MRO-006-2019 - 1.111 ITENS DIVERSOS - DISJUNTOR, ENGRENAGENS E OUTROS- VEJA DESCRITIVO DE ITENS 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=HYPERLINK("https://www.leilaoonline.com.br/lote/detalhe/27734", "123")</f>
      </c>
      <c r="B123" s="4" t="s">
        <f>=HYPERLINK("https://www.leilaoonline.com.br/lote/detalhe/27734", "SLS-MRO-009-2019 - APROX. 1.720 ITENS DIVERSOS - RETENTOR VEDAÇÃO, SEPARADOR , VEDAÇÃO PLANA, ANEIS E OUTROS- VEJA ADESCRITIVO DE ITENS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750,00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=HYPERLINK("https://www.leilaoonline.com.br/lote/detalhe/27738", "124")</f>
      </c>
      <c r="B124" s="4" t="s">
        <f>=HYPERLINK("https://www.leilaoonline.com.br/lote/detalhe/27738", "SLS-MRO-011-2019 - APROX. 412 PEÇAS E COMPONENTES DIVERSOS - VEJA DESCRITIVO DE ITENS 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6.750,00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=HYPERLINK("https://www.leilaoonline.com.br/lote/detalhe/27736", "126")</f>
      </c>
      <c r="B125" s="4" t="s">
        <f>=HYPERLINK("https://www.leilaoonline.com.br/lote/detalhe/27736", " SLS-MRO-019-2019 - APROX. 5.795 PEÇAS E COMPONENTES DIVERSOS - CONDENSADOR P/ BEBEDOURO, TUBO CONDUÇÃO METALICO , PARAFUSO E OUTROS - VEJA DESCRITIVO DE ITENS 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850,00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=HYPERLINK("https://www.leilaoonline.com.br/lote/detalhe/27737", "127")</f>
      </c>
      <c r="B126" s="4" t="s">
        <f>=HYPERLINK("https://www.leilaoonline.com.br/lote/detalhe/27737", " SLS-MRO-020-2019 - APROX. 12.914 PEÇAS E COMPONENTES DIVERSOS- JUNTA GENERAL ELECTRONIC, PINO GUIA, TUBO CONDUÇÃO METALICO, PARAFUSO COMPONENTE E OUTROS- VEJA DESCRITIVO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1.050,00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=HYPERLINK("https://www.leilaoonline.com.br/lote/detalhe/27729", "128")</f>
      </c>
      <c r="B127" s="4" t="s">
        <f>=HYPERLINK("https://www.leilaoonline.com.br/lote/detalhe/27729", "SLS-MRO-021-2019 - APROX. 237 ROLOS TRANSPORTADORES IMPACTO")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=HYPERLINK("https://www.leilaoonline.com.br/lote/detalhe/27730", "129")</f>
      </c>
      <c r="B128" s="4" t="s">
        <f>=HYPERLINK("https://www.leilaoonline.com.br/lote/detalhe/27730", " SLS-MRO-024-2019 - APROX. 424 PEÇAS E COMPONENTES DIVERSOS - ROLAMENTOS EIXO COMPONENTE , ENGRENAGENS, PLACA E OUTROS - VEJA DESCRITIVO DE ITENS")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1.050,00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=HYPERLINK("https://www.leilaoonline.com.br/lote/detalhe/27733", "130")</f>
      </c>
      <c r="B129" s="4" t="s">
        <f>=HYPERLINK("https://www.leilaoonline.com.br/lote/detalhe/27733", " SLS-MROZIPI-001-2019 - APROX. 418 PEÇAS - LÃ DE ROCHA - CENTRIFUGADORES, INCLUINDO OS SECADORES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=HYPERLINK("https://www.leilaoonline.com.br/lote/detalhe/27732", "131")</f>
      </c>
      <c r="B130" s="4" t="s">
        <f>=HYPERLINK("https://www.leilaoonline.com.br/lote/detalhe/27732", "SLS-MROZIPI-002-2019 - APROX. 211 MANGUEIRAS HIDRÁULICAS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=HYPERLINK("https://www.leilaoonline.com.br/lote/detalhe/27990", "132")</f>
      </c>
      <c r="B131" s="4" t="s">
        <f>=HYPERLINK("https://www.leilaoonline.com.br/lote/detalhe/27990", "SSG-003-2019 - MRO - 125 ITENS: ESCAVADEIRAS HIDRÁULICAS DE GRANDE PORTE - veja descritivo de itens")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=HYPERLINK("https://www.leilaoonline.com.br/lote/detalhe/27993", "133")</f>
      </c>
      <c r="B132" s="4" t="s">
        <f>=HYPERLINK("https://www.leilaoonline.com.br/lote/detalhe/27993", "SLB-024-2019 - 1100 ITENS APROX. DE FERRAMENTAS E SUPORTE DE ROLO - veja descritivo de itens")</f>
      </c>
      <c r="C132" s="4" t="inlineStr">
        <is>
          <t>Vendido</t>
        </is>
      </c>
      <c r="D132" s="4" t="inlineStr">
        <is>
          <t>23</t>
        </is>
      </c>
      <c r="E132" s="5" t="inlineStr">
        <is>
          <t>6.650,00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=HYPERLINK("https://www.leilaoonline.com.br/lote/detalhe/27995", "134")</f>
      </c>
      <c r="B133" s="4" t="s">
        <f>=HYPERLINK("https://www.leilaoonline.com.br/lote/detalhe/27995", "PIC-143-2019 - 95 ITENS APROX. EIXO, ROTOR E OUTROS - veja descritivo de itens")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=HYPERLINK("https://www.leilaoonline.com.br/lote/detalhe/28001", "135")</f>
      </c>
      <c r="B134" s="4" t="s">
        <f>=HYPERLINK("https://www.leilaoonline.com.br/lote/detalhe/28001", "PIC-142-2019 - 14 ITENS APROX. TRANSFORMADORES, VÁLVULAS,,, - veja descritivo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=HYPERLINK("https://www.leilaoonline.com.br/lote/detalhe/28004", "136")</f>
      </c>
      <c r="B135" s="4" t="s">
        <f>=HYPERLINK("https://www.leilaoonline.com.br/lote/detalhe/28004", "PIC-140-2019 - 66 ITENS APROX. KOMATSU, CAT EOUTROS - veja descritivo de itens")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=HYPERLINK("https://www.leilaoonline.com.br/lote/detalhe/28009", "137")</f>
      </c>
      <c r="B136" s="4" t="s">
        <f>=HYPERLINK("https://www.leilaoonline.com.br/lote/detalhe/28009", "PIC-138-2019 - 177 TENS APROX KOMATSU, CAT EOUTROS - veja descritivo de itens")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=HYPERLINK("https://www.leilaoonline.com.br/lote/detalhe/28010", "138")</f>
      </c>
      <c r="B137" s="4" t="s">
        <f>=HYPERLINK("https://www.leilaoonline.com.br/lote/detalhe/28010", "PIC-137-2019 -  10 TENS APROX - 10 MAGUEIRAS E ELEMENTO DE FILTRO - veja descritivo de itens")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=HYPERLINK("https://www.leilaoonline.com.br/lote/detalhe/28019", "139")</f>
      </c>
      <c r="B138" s="4" t="s">
        <f>=HYPERLINK("https://www.leilaoonline.com.br/lote/detalhe/28019", "PIC-124-2019 - 227 ITENS APROX - PARTES E PEÇAS DE EQUIPAMENTOS - veja descritivo de itens -")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=HYPERLINK("https://www.leilaoonline.com.br/lote/detalhe/28020", "140")</f>
      </c>
      <c r="B139" s="4" t="s">
        <f>=HYPERLINK("https://www.leilaoonline.com.br/lote/detalhe/28020", "PIC-103-2019 - 25 ITENS APROX - CAT PEÇAS: MANCAL, ROLAMENTO E OUTROS - veja descritivo de itens -")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=HYPERLINK("https://www.leilaoonline.com.br/lote/detalhe/28021", "141")</f>
      </c>
      <c r="B140" s="4" t="s">
        <f>=HYPERLINK("https://www.leilaoonline.com.br/lote/detalhe/28021", "PIC-118-2019 - 31  ITENS APROX - SENSOR DE PRESSÃO, CAMISA E OUTROS - veja descritivo de itens -")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=HYPERLINK("https://www.leilaoonline.com.br/lote/detalhe/28022", "142")</f>
      </c>
      <c r="B141" s="4" t="s">
        <f>=HYPERLINK("https://www.leilaoonline.com.br/lote/detalhe/28022", "PIC-125-2019 - 227 ITENS APROX - PEÇAS CATERPILLAR/OUTROS:ANEL,REDENTOR,, - veja descritivo de itens -")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=HYPERLINK("https://www.leilaoonline.com.br/lote/detalhe/28023", "143")</f>
      </c>
      <c r="B142" s="4" t="s">
        <f>=HYPERLINK("https://www.leilaoonline.com.br/lote/detalhe/28023", "PIC-127-2019 - 27 ITENS APROX - PEÇAS CATERPILLAR/KOMATSU/OUTROS - veja descritivo de itens -")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=HYPERLINK("https://www.leilaoonline.com.br/lote/detalhe/28024", "144")</f>
      </c>
      <c r="B143" s="4" t="s">
        <f>=HYPERLINK("https://www.leilaoonline.com.br/lote/detalhe/28024", "PIC-128-2019 - 141 ITENS APROX - PEÇAS CATERPILLAR/OUTROS: FILTROS ELEMENTOS - veja descritivo de itens -")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=HYPERLINK("https://www.leilaoonline.com.br/lote/detalhe/28025", "145")</f>
      </c>
      <c r="B144" s="4" t="s">
        <f>=HYPERLINK("https://www.leilaoonline.com.br/lote/detalhe/28025", "PIC-129-2019 - 18 ITENS APROX - PEÇAS CATERPILLAR/KOMATSU/OUTROS: CRUZETA, PONTEIRA,, - veja descritivo de itens -")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=HYPERLINK("https://www.leilaoonline.com.br/lote/detalhe/28026", "146")</f>
      </c>
      <c r="B145" s="4" t="s">
        <f>=HYPERLINK("https://www.leilaoonline.com.br/lote/detalhe/28026", "PIC-130-2019 - 296 ITENS APROX - PEÇAS, ANEL, VEDAÇÃO E OUTROS - veja descritivo de itens -")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=HYPERLINK("https://www.leilaoonline.com.br/lote/detalhe/28027", "147")</f>
      </c>
      <c r="B146" s="4" t="s">
        <f>=HYPERLINK("https://www.leilaoonline.com.br/lote/detalhe/28027", "PIC-133-2019 - 35 ITENS APROX - PEÇAS CATERPILLAR PARAFUSOS, PORCAS,, - veja descritivo de itens -")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=HYPERLINK("https://www.leilaoonline.com.br/lote/detalhe/28028", "148")</f>
      </c>
      <c r="B147" s="4" t="s">
        <f>=HYPERLINK("https://www.leilaoonline.com.br/lote/detalhe/28028", "PIC-135-2019 - 149 ITENS APROX - PEÇAS, ANEL, VEDAÇÃO, RETENTOR E OUTROS - veja descritivo de itens -")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=HYPERLINK("https://www.leilaoonline.com.br/lote/detalhe/28029", "149")</f>
      </c>
      <c r="B148" s="4" t="s">
        <f>=HYPERLINK("https://www.leilaoonline.com.br/lote/detalhe/28029", "PIC-136-2019 - 04 ITENS APROX - PEÇAS CATERPILLAR: SENSOR E INDICADOR,, - veja descritivo de itens -")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=HYPERLINK("https://www.leilaoonline.com.br/lote/detalhe/28030", "150")</f>
      </c>
      <c r="B149" s="4" t="s">
        <f>=HYPERLINK("https://www.leilaoonline.com.br/lote/detalhe/28030", "MCR-021-2019 - 94 ITENS APROX - MATERIAL DE DESGATE P/ PERFURATRIZ/CAMINHÃO,, - veja descritivo de itens -")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=HYPERLINK("https://www.leilaoonline.com.br/lote/detalhe/28031", "151")</f>
      </c>
      <c r="B150" s="4" t="s">
        <f>=HYPERLINK("https://www.leilaoonline.com.br/lote/detalhe/28031", "MCR-023-2019 - 94 ITENS APROX - MATERIAL ELÉTRICO DIVERSO P/ PERFURATRIZ/CAMINHÃO M.B, SCANIA,, - veja descritivo de itens -")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=HYPERLINK("https://www.leilaoonline.com.br/lote/detalhe/28032", "152")</f>
      </c>
      <c r="B151" s="4" t="s">
        <f>=HYPERLINK("https://www.leilaoonline.com.br/lote/detalhe/28032", "MCR-046-2019 - 58 TELA PENEIRAMENTO DE AÇO 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1.050,00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=HYPERLINK("https://www.leilaoonline.com.br/lote/detalhe/28033", "153")</f>
      </c>
      <c r="B152" s="4" t="s">
        <f>=HYPERLINK("https://www.leilaoonline.com.br/lote/detalhe/28033", "MCR-047-2019 - 30 TELA PENEIRAMENTO DE AÇO 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=HYPERLINK("https://www.leilaoonline.com.br/lote/detalhe/28034", "154")</f>
      </c>
      <c r="B153" s="4" t="s">
        <f>=HYPERLINK("https://www.leilaoonline.com.br/lote/detalhe/28034", "MCR-048-2019 - 19 TELA DE PROTEÇÃO AÇO 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=HYPERLINK("https://www.leilaoonline.com.br/lote/detalhe/28035", "155")</f>
      </c>
      <c r="B154" s="4" t="s">
        <f>=HYPERLINK("https://www.leilaoonline.com.br/lote/detalhe/28035", "MCR-049-2019 - 22 TELA DE PROTEÇÃO AÇO 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=HYPERLINK("https://www.leilaoonline.com.br/lote/detalhe/28036", "156")</f>
      </c>
      <c r="B155" s="4" t="s">
        <f>=HYPERLINK("https://www.leilaoonline.com.br/lote/detalhe/28036", "MCR-051-2019 - 7 TELA DE PROTEÇÃO AÇO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750,00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=HYPERLINK("https://www.leilaoonline.com.br/lote/detalhe/28037", "157")</f>
      </c>
      <c r="B156" s="4" t="s">
        <f>=HYPERLINK("https://www.leilaoonline.com.br/lote/detalhe/28037", "MCR-054-2019 - 1340 ITENS APROX - PEÇAS DE MINERAÇÃO CAT VÁLVULAS, ANEL,, - veja descritivo de itens -")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=HYPERLINK("https://www.leilaoonline.com.br/lote/detalhe/28038", "158")</f>
      </c>
      <c r="B157" s="4" t="s">
        <f>=HYPERLINK("https://www.leilaoonline.com.br/lote/detalhe/28038", "MCR-076-2019 - 23 ALAVANCA DE FREIO SCANIA")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=HYPERLINK("https://www.leilaoonline.com.br/lote/detalhe/28039", "159")</f>
      </c>
      <c r="B158" s="4" t="s">
        <f>=HYPERLINK("https://www.leilaoonline.com.br/lote/detalhe/28039", "MCR-077-2019 - 140 ITENS SCANIA FREIO INDUSTRIAL")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=HYPERLINK("https://www.leilaoonline.com.br/lote/detalhe/28040", "160")</f>
      </c>
      <c r="B159" s="4" t="s">
        <f>=HYPERLINK("https://www.leilaoonline.com.br/lote/detalhe/28040", "MCR-078-2019 - 12  BOMBA; CENTRIFUGA; SCANIA;PN 1549740")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1.550,00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=HYPERLINK("https://www.leilaoonline.com.br/lote/detalhe/28041", "161")</f>
      </c>
      <c r="B160" s="4" t="s">
        <f>=HYPERLINK("https://www.leilaoonline.com.br/lote/detalhe/28041", "MCR-079-2019 - 29 ITENS APROX - VOLVO,TAMROCK,,:MANGUEIRAS HIDRÁULICA E PNEUMA´TICA,- veja descritivo de itens -")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=HYPERLINK("https://www.leilaoonline.com.br/lote/detalhe/28042", "162")</f>
      </c>
      <c r="B161" s="4" t="s">
        <f>=HYPERLINK("https://www.leilaoonline.com.br/lote/detalhe/28042", "MCR-080-2019 - 780 ITENS APROX - MATERIAL DE FIXAÇÃO,, - veja descritivo de itens -")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=HYPERLINK("https://www.leilaoonline.com.br/lote/detalhe/28043", "163")</f>
      </c>
      <c r="B162" s="4" t="s">
        <f>=HYPERLINK("https://www.leilaoonline.com.br/lote/detalhe/28043", "MCR-081-2019 - 196 PEÇAS P/ VEÍCULOS PESADO MANGA, TENSOR,,,- veja descritivo de itens -")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550,00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=HYPERLINK("https://www.leilaoonline.com.br/lote/detalhe/28044", "164")</f>
      </c>
      <c r="B163" s="4" t="s">
        <f>=HYPERLINK("https://www.leilaoonline.com.br/lote/detalhe/28044", "MCR-082-2019 - 48 ITENS APROX - RADIADOR, ROTOR,,, - veja descritivo de itens -")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=HYPERLINK("https://www.leilaoonline.com.br/lote/detalhe/28045", "165")</f>
      </c>
      <c r="B164" s="4" t="s">
        <f>=HYPERLINK("https://www.leilaoonline.com.br/lote/detalhe/28045", "MCR-083-2019 - 50 BARRA DE METAL")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=HYPERLINK("https://www.leilaoonline.com.br/lote/detalhe/28046", "166")</f>
      </c>
      <c r="B165" s="4" t="s">
        <f>=HYPERLINK("https://www.leilaoonline.com.br/lote/detalhe/28046", "MCR-084-2019 - 19 ITENS APROX - FILTROS E ELEMENTOS- veja descritivo de itens -")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=HYPERLINK("https://www.leilaoonline.com.br/lote/detalhe/28047", "167")</f>
      </c>
      <c r="B166" s="4" t="s">
        <f>=HYPERLINK("https://www.leilaoonline.com.br/lote/detalhe/28047", "MCR-085-2019 - 5 TAMBOR FREIO FORD CARGO/REBOQUE ROSSETTI- veja descritivo de itens -")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=HYPERLINK("https://www.leilaoonline.com.br/lote/detalhe/28048", "168")</f>
      </c>
      <c r="B167" s="4" t="s">
        <f>=HYPERLINK("https://www.leilaoonline.com.br/lote/detalhe/28048", "MCR-086-2019 - 162 ITENS APROX.. GRAXETA, ANEL,,, - veja descritivo de itens -")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=HYPERLINK("https://www.leilaoonline.com.br/lote/detalhe/28049", "169")</f>
      </c>
      <c r="B168" s="4" t="s">
        <f>=HYPERLINK("https://www.leilaoonline.com.br/lote/detalhe/28049", "MCR-087-2019 - 143 ITENS APROX - EIXOS, MOLAS HELICOIDAL,,, - veja descritivo de itens -")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=HYPERLINK("https://www.leilaoonline.com.br/lote/detalhe/28050", "170")</f>
      </c>
      <c r="B169" s="4" t="s">
        <f>=HYPERLINK("https://www.leilaoonline.com.br/lote/detalhe/28050", "MCR-088-2019- 43 ITENS APROX - MOLAS, ROTOR,,, - veja descritivo de itens -")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=HYPERLINK("https://www.leilaoonline.com.br/lote/detalhe/28051", "171")</f>
      </c>
      <c r="B170" s="4" t="s">
        <f>=HYPERLINK("https://www.leilaoonline.com.br/lote/detalhe/28051", "MCR-089-2019 - 93 ITENS APROX. LUVA; ACOPLAMENTO, VOLVO - veja descritivo de itens -")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=HYPERLINK("https://www.leilaoonline.com.br/lote/detalhe/28053", "172")</f>
      </c>
      <c r="B171" s="4" t="s">
        <f>=HYPERLINK("https://www.leilaoonline.com.br/lote/detalhe/28053", "MCR-090-2019 - 40 ITENS APROX. PEÇAS DIVERSAS INDICADOR, LAMPADA,,, - veja descritivo de itens -")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=HYPERLINK("https://www.leilaoonline.com.br/lote/detalhe/28054", "173")</f>
      </c>
      <c r="B172" s="4" t="s">
        <f>=HYPERLINK("https://www.leilaoonline.com.br/lote/detalhe/28054", "MCR-091-2019 - 27 ITENS APROX - ELEMENTOS FILTRO - veja descritivo de itens -")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=HYPERLINK("https://www.leilaoonline.com.br/lote/detalhe/28055", "174")</f>
      </c>
      <c r="B173" s="4" t="s">
        <f>=HYPERLINK("https://www.leilaoonline.com.br/lote/detalhe/28055", "MCR-092-2019- 65 ITENS APROX - PEÇAS CAT: ANEL, VEDAÇÃO,, - veja descritivo de itens -")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=HYPERLINK("https://www.leilaoonline.com.br/lote/detalhe/28056", "175")</f>
      </c>
      <c r="B174" s="4" t="s">
        <f>=HYPERLINK("https://www.leilaoonline.com.br/lote/detalhe/28056", "MCR-093-2019 - 49 ITENS APROX - PEÇAS CAT/TAMROCK/SCANIA/VOLVO: RETENTOR, CHAVETA,, - veja descritivo de itens -")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=HYPERLINK("https://www.leilaoonline.com.br/lote/detalhe/28057", "176")</f>
      </c>
      <c r="B175" s="4" t="s">
        <f>=HYPERLINK("https://www.leilaoonline.com.br/lote/detalhe/28057", "MCR-094-2019  - 49 ITENS APROX - PEÇAS E ACESSÓRIOS VEÍCULOS,, - veja descritivo de itens -")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=HYPERLINK("https://www.leilaoonline.com.br/lote/detalhe/28060", "177")</f>
      </c>
      <c r="B176" s="4" t="s">
        <f>=HYPERLINK("https://www.leilaoonline.com.br/lote/detalhe/28060", "MCR-095-2019 - 66 ITENS APROX - TAMBOR FREIO E OUTROS ,, - veja descritivo de itens 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1.400,00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=HYPERLINK("https://www.leilaoonline.com.br/lote/detalhe/28061", "178")</f>
      </c>
      <c r="B177" s="4" t="s">
        <f>=HYPERLINK("https://www.leilaoonline.com.br/lote/detalhe/28061", "MCR-096-2019 -  ITENS APROX - PEÇAS SCANIA/LIEBHERR E OUTROS ,, - veja descritivo de itens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=HYPERLINK("https://www.leilaoonline.com.br/lote/detalhe/28062", "179")</f>
      </c>
      <c r="B178" s="4" t="s">
        <f>=HYPERLINK("https://www.leilaoonline.com.br/lote/detalhe/28062", "MCR-097-2019 - 76 ITENS APROX - PEÇAS DE MINERAÇÃO E CATERPILLAR ,, - veja descritivo de itens ")</f>
      </c>
      <c r="C178" s="4" t="inlineStr">
        <is>
          <t>Vendido</t>
        </is>
      </c>
      <c r="D178" s="4" t="inlineStr">
        <is>
          <t>2</t>
        </is>
      </c>
      <c r="E178" s="5" t="inlineStr">
        <is>
          <t>500,00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=HYPERLINK("https://www.leilaoonline.com.br/lote/detalhe/28063", "180")</f>
      </c>
      <c r="B179" s="4" t="s">
        <f>=HYPERLINK("https://www.leilaoonline.com.br/lote/detalhe/28063", "MCR-098-2019 - 30 ITENS APROX - PEÇAS DE MINERAÇÃO,, - veja descritivo de itens 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350,00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=HYPERLINK("https://www.leilaoonline.com.br/lote/detalhe/28064", "181")</f>
      </c>
      <c r="B180" s="4" t="s">
        <f>=HYPERLINK("https://www.leilaoonline.com.br/lote/detalhe/28064", "MCR-099-2019 - 197 ITENS APROX - PEÇAS DE MINERAÇÃO,, - veja descritivo de itens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=HYPERLINK("https://www.leilaoonline.com.br/lote/detalhe/28065", "182")</f>
      </c>
      <c r="B181" s="4" t="s">
        <f>=HYPERLINK("https://www.leilaoonline.com.br/lote/detalhe/28065", "MCR-100-2019 - 37 PEÇAS PARA MOTOR A DIESEL")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=HYPERLINK("https://www.leilaoonline.com.br/lote/detalhe/28066", "183")</f>
      </c>
      <c r="B182" s="4" t="s">
        <f>=HYPERLINK("https://www.leilaoonline.com.br/lote/detalhe/28066", "MCR-101-2019 - 100 ITENS APROX - PEÇAS DIVERSAS,, - veja descritivo de itens 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=HYPERLINK("https://www.leilaoonline.com.br/lote/detalhe/28067", "184")</f>
      </c>
      <c r="B183" s="4" t="s">
        <f>=HYPERLINK("https://www.leilaoonline.com.br/lote/detalhe/28067", "MCR-103-2019 - 42 LUMINÁRIA ELÉTRICA")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=HYPERLINK("https://www.leilaoonline.com.br/lote/detalhe/28068", "185")</f>
      </c>
      <c r="B184" s="4" t="s">
        <f>=HYPERLINK("https://www.leilaoonline.com.br/lote/detalhe/28068", "MCR-104-2019 - 247 ITENS APROX - BARRA, PARAFUSOS,, - veja descritivo de itens 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400,00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=HYPERLINK("https://www.leilaoonline.com.br/lote/detalhe/28069", "186")</f>
      </c>
      <c r="B185" s="4" t="s">
        <f>=HYPERLINK("https://www.leilaoonline.com.br/lote/detalhe/28069", "MCR-105-2019 - 44 ITENS APROX - MOTORES: COMPONENTES E ACESSÓRIO,, - veja descritivo de itens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=HYPERLINK("https://www.leilaoonline.com.br/lote/detalhe/28070", "187")</f>
      </c>
      <c r="B186" s="4" t="s">
        <f>=HYPERLINK("https://www.leilaoonline.com.br/lote/detalhe/28070", "MCR-106-2019 - 35 ITENS APROX - FLANGE E BUCHAS PARA TRANSFORMADOR,, - veja descritivo de itens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=HYPERLINK("https://www.leilaoonline.com.br/lote/detalhe/28072", "188")</f>
      </c>
      <c r="B187" s="4" t="s">
        <f>=HYPERLINK("https://www.leilaoonline.com.br/lote/detalhe/28072", "082-1432-2019 - 35 ITENS APROX - ENGRENAGEM, EIXO,, - veja descritivo de itens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=HYPERLINK("https://www.leilaoonline.com.br/lote/detalhe/28073", "189")</f>
      </c>
      <c r="B188" s="4" t="s">
        <f>=HYPERLINK("https://www.leilaoonline.com.br/lote/detalhe/28073", "CKS-051-2019 - 1 REDUTOR PART NUMBER 2951685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1.150,00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=HYPERLINK("https://www.leilaoonline.com.br/lote/detalhe/28074", "190")</f>
      </c>
      <c r="B189" s="4" t="s">
        <f>=HYPERLINK("https://www.leilaoonline.com.br/lote/detalhe/28074", "CKS-MRO-045-2019 - 87 FIXADORES DIVERSOS")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1.150,00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=HYPERLINK("https://www.leilaoonline.com.br/lote/detalhe/28075", "191")</f>
      </c>
      <c r="B190" s="4" t="s">
        <f>=HYPERLINK("https://www.leilaoonline.com.br/lote/detalhe/28075", "CKS-MRO-046-2019 - 96 ITENS APROX - MANGUEIRAS HIDRÁULICA E MONTADA,, - veja descritivo de itens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=HYPERLINK("https://www.leilaoonline.com.br/lote/detalhe/28076", "192")</f>
      </c>
      <c r="B191" s="4" t="s">
        <f>=HYPERLINK("https://www.leilaoonline.com.br/lote/detalhe/28076", "MARI-012-2019 - 7 ITENS APROX - LIXADEIRAS BOSCH - veja descritivo de itens -")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400,00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=HYPERLINK("https://www.leilaoonline.com.br/lote/detalhe/28077", "193")</f>
      </c>
      <c r="B192" s="4" t="s">
        <f>=HYPERLINK("https://www.leilaoonline.com.br/lote/detalhe/28077", "MCR-001-2019 - 53 ITENS APROX - PEÇAS ACESSÓRIOS: PERFURATRIZ E SONDA - veja descritivo de itens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1.250,00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=HYPERLINK("https://www.leilaoonline.com.br/lote/detalhe/28078", "194")</f>
      </c>
      <c r="B193" s="4" t="s">
        <f>=HYPERLINK("https://www.leilaoonline.com.br/lote/detalhe/28078", " MARAB-007-2019 - 1 CONVERSOR AC/DC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1.700,00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=HYPERLINK("https://www.leilaoonline.com.br/lote/detalhe/28080", "195")</f>
      </c>
      <c r="B194" s="4" t="s">
        <f>=HYPERLINK("https://www.leilaoonline.com.br/lote/detalhe/28080", " CKS-MRO-039-2019- 13 PÇS - CAVALETE COMPONENTE; TIPO: AUTO ALINHANTE RETORNO")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=HYPERLINK("https://www.leilaoonline.com.br/lote/detalhe/28081", "196")</f>
      </c>
      <c r="B195" s="4" t="s">
        <f>=HYPERLINK("https://www.leilaoonline.com.br/lote/detalhe/28081", "CKS-MRO-048-2019 - 13 EIXO PINHÃO - veja descritivo de itens")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=HYPERLINK("https://www.leilaoonline.com.br/lote/detalhe/28079", "197")</f>
      </c>
      <c r="B196" s="4" t="s">
        <f>=HYPERLINK("https://www.leilaoonline.com.br/lote/detalhe/28079", " MARAB-012-2019 - 2 PCAS- CARREGADOR DE BATERIA , CONVERSOS AC/DC")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1.700,00</t>
        </is>
      </c>
      <c r="F19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2026-05-01T15:51:00.00Z</dcterms:created>
  <dc:creator>Tellks Tecnologia</dc:creator>
  <cp:revision>0</cp:revision>
</cp:coreProperties>
</file>